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3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<sst xmlns="http://schemas.openxmlformats.org/spreadsheetml/2006/main" count="322" uniqueCount="216">
  <si>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</si>
  <si>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</si>
  <si>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</si>
  <si>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</si>
  <si>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</si>
  <si>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</si>
  <si>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</si>
  <si>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</si>
  <si>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</si>
  <si>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</si>
  <si>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</si>
  <si>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</si>
  <si>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</si>
  <si>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</si>
  <si>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</si>
  <si>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</si>
  <si>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</si>
  <si>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</si>
  <si>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</si>
  <si>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</si>
  <si>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</si>
  <si>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</si>
  <si>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</si>
  <si>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</si>
  <si>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</si>
  <si>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</si>
  <si>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</si>
  <si>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</si>
  <si>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</si>
  <si>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</si>
  <si>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</si>
  <si>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</si>
  <si>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</si>
  <si>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</si>
  <si>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</si>
  <si>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</si>
  <si>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</si>
  <si>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</si>
  <si>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</si>
  <si>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</si>
  <si>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</si>
  <si>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</si>
  <si>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</si>
  <si>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</si>
  <si>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</si>
  <si>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</si>
  <si>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</si>
  <si>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Jovana</t>
  </si>
  <si>
    <t>Radovan</t>
  </si>
  <si>
    <t>Janković</t>
  </si>
  <si>
    <t>Nikola</t>
  </si>
  <si>
    <t>Radović</t>
  </si>
  <si>
    <t>Mitrović</t>
  </si>
  <si>
    <t>Ivana</t>
  </si>
  <si>
    <t>Jovanović</t>
  </si>
  <si>
    <t>Božović</t>
  </si>
  <si>
    <t>Stefan</t>
  </si>
  <si>
    <t>Milan</t>
  </si>
  <si>
    <t>Marko</t>
  </si>
  <si>
    <t>2011</t>
  </si>
  <si>
    <t>Jelena</t>
  </si>
  <si>
    <t>2009</t>
  </si>
  <si>
    <t>Popović</t>
  </si>
  <si>
    <t>Predmetni nastavnik: doc.dr Vesna Bratić</t>
  </si>
  <si>
    <t>Pris.</t>
  </si>
  <si>
    <t>Prez.</t>
  </si>
  <si>
    <t>Dod.</t>
  </si>
  <si>
    <t>130</t>
  </si>
  <si>
    <t>131</t>
  </si>
  <si>
    <t>132</t>
  </si>
  <si>
    <t>134</t>
  </si>
  <si>
    <t>135</t>
  </si>
  <si>
    <t>136</t>
  </si>
  <si>
    <t>137</t>
  </si>
  <si>
    <t>139</t>
  </si>
  <si>
    <t>140</t>
  </si>
  <si>
    <t>142</t>
  </si>
  <si>
    <t>143</t>
  </si>
  <si>
    <t>145</t>
  </si>
  <si>
    <t>148</t>
  </si>
  <si>
    <t>149</t>
  </si>
  <si>
    <t>150</t>
  </si>
  <si>
    <t>152</t>
  </si>
  <si>
    <t>153</t>
  </si>
  <si>
    <t>155</t>
  </si>
  <si>
    <t>156</t>
  </si>
  <si>
    <t>160</t>
  </si>
  <si>
    <t>162</t>
  </si>
  <si>
    <t>164</t>
  </si>
  <si>
    <t>165</t>
  </si>
  <si>
    <t>169</t>
  </si>
  <si>
    <t>170</t>
  </si>
  <si>
    <t>174</t>
  </si>
  <si>
    <t>176</t>
  </si>
  <si>
    <t>184</t>
  </si>
  <si>
    <t>187</t>
  </si>
  <si>
    <t>199</t>
  </si>
  <si>
    <t>202</t>
  </si>
  <si>
    <t>203</t>
  </si>
  <si>
    <t>205</t>
  </si>
  <si>
    <t>209</t>
  </si>
  <si>
    <t>141</t>
  </si>
  <si>
    <t>144</t>
  </si>
  <si>
    <t>158</t>
  </si>
  <si>
    <t>179</t>
  </si>
  <si>
    <t>180</t>
  </si>
  <si>
    <t>181</t>
  </si>
  <si>
    <t>188</t>
  </si>
  <si>
    <t>191</t>
  </si>
  <si>
    <t>200</t>
  </si>
  <si>
    <t>163</t>
  </si>
  <si>
    <t>172</t>
  </si>
  <si>
    <t>177</t>
  </si>
  <si>
    <t>182</t>
  </si>
  <si>
    <t>193</t>
  </si>
  <si>
    <t>2018</t>
  </si>
  <si>
    <t>2017</t>
  </si>
  <si>
    <t>2016</t>
  </si>
  <si>
    <t>2015</t>
  </si>
  <si>
    <t>Lela</t>
  </si>
  <si>
    <t>Katarina</t>
  </si>
  <si>
    <t>Marija</t>
  </si>
  <si>
    <t>Nela</t>
  </si>
  <si>
    <t>Bojana</t>
  </si>
  <si>
    <t>Maja</t>
  </si>
  <si>
    <t>Mirjana</t>
  </si>
  <si>
    <t>Vladana</t>
  </si>
  <si>
    <t>Elena</t>
  </si>
  <si>
    <t>Rosa</t>
  </si>
  <si>
    <t>Luka</t>
  </si>
  <si>
    <t>Aleksandra</t>
  </si>
  <si>
    <t>Milica</t>
  </si>
  <si>
    <t>Nikoleta</t>
  </si>
  <si>
    <t>Helena</t>
  </si>
  <si>
    <t>Miomirka</t>
  </si>
  <si>
    <t>Milena</t>
  </si>
  <si>
    <t>Nikolina</t>
  </si>
  <si>
    <t>Sara</t>
  </si>
  <si>
    <t>Snežana</t>
  </si>
  <si>
    <t>Milovan</t>
  </si>
  <si>
    <t>Mihailo</t>
  </si>
  <si>
    <t>Nataša</t>
  </si>
  <si>
    <t>Goran</t>
  </si>
  <si>
    <t>Teodora</t>
  </si>
  <si>
    <t>Elma</t>
  </si>
  <si>
    <t>Natalija</t>
  </si>
  <si>
    <t>Boško</t>
  </si>
  <si>
    <t>Slađana</t>
  </si>
  <si>
    <t>Ana</t>
  </si>
  <si>
    <t>Momčilo</t>
  </si>
  <si>
    <t>Anica</t>
  </si>
  <si>
    <t>Edin</t>
  </si>
  <si>
    <t>Gordana</t>
  </si>
  <si>
    <t>Mladen</t>
  </si>
  <si>
    <t>Stanković</t>
  </si>
  <si>
    <t>Jukić</t>
  </si>
  <si>
    <t>Đukanović</t>
  </si>
  <si>
    <t>Kovač</t>
  </si>
  <si>
    <t>Eraković</t>
  </si>
  <si>
    <t>Peković</t>
  </si>
  <si>
    <t>Milić</t>
  </si>
  <si>
    <t>Grozdanić</t>
  </si>
  <si>
    <t>Cvetkov</t>
  </si>
  <si>
    <t>Aranitović</t>
  </si>
  <si>
    <t>Mumin</t>
  </si>
  <si>
    <t>Jeknić</t>
  </si>
  <si>
    <t>Marović</t>
  </si>
  <si>
    <t>Radević</t>
  </si>
  <si>
    <t>Korać</t>
  </si>
  <si>
    <t>Glavčić</t>
  </si>
  <si>
    <t>Pižurica</t>
  </si>
  <si>
    <t>Jovićević</t>
  </si>
  <si>
    <t>Pavićević</t>
  </si>
  <si>
    <t>Marković</t>
  </si>
  <si>
    <t>Ćorić</t>
  </si>
  <si>
    <t>Mijatović</t>
  </si>
  <si>
    <t>Marjanović</t>
  </si>
  <si>
    <t>Stanojkovski</t>
  </si>
  <si>
    <t>Bogićević</t>
  </si>
  <si>
    <t>Šekularac</t>
  </si>
  <si>
    <t>Nikolić</t>
  </si>
  <si>
    <t>Ćipranić</t>
  </si>
  <si>
    <t>Kovačević</t>
  </si>
  <si>
    <t>Šabotić</t>
  </si>
  <si>
    <t>Lukačević</t>
  </si>
  <si>
    <t>Lađić</t>
  </si>
  <si>
    <t>Perović</t>
  </si>
  <si>
    <t>Rešetar</t>
  </si>
  <si>
    <t>Kekić</t>
  </si>
  <si>
    <t>Đurišić</t>
  </si>
  <si>
    <t>Despotović</t>
  </si>
  <si>
    <t>Peruničić</t>
  </si>
  <si>
    <t>Potpara</t>
  </si>
  <si>
    <t>Joksović</t>
  </si>
  <si>
    <t>Šabanović</t>
  </si>
  <si>
    <t>Damjanović</t>
  </si>
  <si>
    <t>Vukčević</t>
  </si>
  <si>
    <t>Filipović</t>
  </si>
  <si>
    <t>Durutović</t>
  </si>
  <si>
    <t xml:space="preserve">Milica </t>
  </si>
  <si>
    <t xml:space="preserve">Ivana </t>
  </si>
  <si>
    <t>Tučević</t>
  </si>
  <si>
    <t>Ivanović</t>
  </si>
  <si>
    <t>Živković</t>
  </si>
  <si>
    <t>Bubanja</t>
  </si>
  <si>
    <t>test</t>
  </si>
  <si>
    <t>Nenezić</t>
  </si>
  <si>
    <t>Vidović</t>
  </si>
  <si>
    <t>Miloš</t>
  </si>
  <si>
    <t>Obrenović</t>
  </si>
  <si>
    <t>Pejović</t>
  </si>
  <si>
    <t>Biljana</t>
  </si>
  <si>
    <t>Bjelica</t>
  </si>
  <si>
    <t>Anđela</t>
  </si>
  <si>
    <t>Vujačić</t>
  </si>
  <si>
    <t>Šćepanović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</si>
</sst>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7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K68" sqref="K68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71" t="s">
        <v>32</v>
      </c>
      <c r="B1" s="79" t="s">
        <v>30</v>
      </c>
      <c r="C1" s="64" t="s">
        <v>33</v>
      </c>
      <c r="D1" s="66" t="s">
        <v>21</v>
      </c>
      <c r="E1" s="68" t="s">
        <v>38</v>
      </c>
      <c r="F1" s="74" t="s">
        <v>64</v>
      </c>
      <c r="G1" s="66" t="s">
        <v>65</v>
      </c>
      <c r="H1" s="76" t="s">
        <v>205</v>
      </c>
      <c r="I1" s="66" t="s">
        <v>66</v>
      </c>
      <c r="J1" s="69" t="s">
        <v>22</v>
      </c>
      <c r="K1" s="69" t="s">
        <v>23</v>
      </c>
      <c r="L1" s="69" t="s">
        <v>34</v>
      </c>
      <c r="M1" s="72" t="s">
        <v>24</v>
      </c>
      <c r="N1" s="78" t="s">
        <v>25</v>
      </c>
      <c r="O1" s="78" t="s">
        <v>26</v>
      </c>
      <c r="P1" s="78" t="s">
        <v>35</v>
      </c>
      <c r="Q1" s="61" t="s">
        <v>27</v>
      </c>
      <c r="R1" s="61" t="s">
        <v>28</v>
      </c>
      <c r="S1" s="61" t="s">
        <v>29</v>
      </c>
    </row>
    <row r="2" spans="1:19" ht="15">
      <c r="A2" s="71"/>
      <c r="B2" s="79"/>
      <c r="C2" s="65"/>
      <c r="D2" s="65"/>
      <c r="E2" s="68"/>
      <c r="F2" s="75"/>
      <c r="G2" s="67"/>
      <c r="H2" s="77"/>
      <c r="I2" s="67"/>
      <c r="J2" s="70"/>
      <c r="K2" s="70"/>
      <c r="L2" s="70"/>
      <c r="M2" s="73"/>
      <c r="N2" s="70"/>
      <c r="O2" s="70"/>
      <c r="P2" s="70"/>
      <c r="Q2" s="62"/>
      <c r="R2" s="63"/>
      <c r="S2" s="62"/>
    </row>
    <row r="3" spans="1:19" ht="15.75" customHeight="1">
      <c r="A3" s="1">
        <v>1</v>
      </c>
      <c r="B3" t="s">
        <v>67</v>
      </c>
      <c r="C3" t="s">
        <v>115</v>
      </c>
      <c r="D3" t="s">
        <v>119</v>
      </c>
      <c r="E3" t="s">
        <v>154</v>
      </c>
      <c r="F3" s="47"/>
      <c r="G3" s="48"/>
      <c r="H3" s="48">
        <v>25</v>
      </c>
      <c r="I3" s="48"/>
      <c r="J3" s="44">
        <v>45</v>
      </c>
      <c r="K3" s="45"/>
      <c r="L3" s="48"/>
      <c r="M3" s="40">
        <f>MAX(J3,K3,L3)</f>
        <v>45</v>
      </c>
      <c r="N3" s="46"/>
      <c r="O3" s="49"/>
      <c r="P3" s="48"/>
      <c r="Q3" s="40">
        <f>MAX(N3,O3,P3)</f>
        <v>0</v>
      </c>
      <c r="R3" s="40">
        <f>F3+H3+M3+Q3+G3+I3</f>
        <v>70</v>
      </c>
      <c r="S3" s="40" t="str">
        <f>IF(R3&gt;=90,"A",IF(R3&gt;=80,"B",IF(R3&gt;=70,"C",IF(R3&gt;=60,"D",IF(R3&gt;=50,"E","F")))))</f>
        <v>C</v>
      </c>
    </row>
    <row r="4" spans="1:19" ht="15.75" customHeight="1">
      <c r="A4" s="1">
        <v>2</v>
      </c>
      <c r="B4" t="s">
        <v>68</v>
      </c>
      <c r="C4" t="s">
        <v>115</v>
      </c>
      <c r="D4" t="s">
        <v>120</v>
      </c>
      <c r="E4" t="s">
        <v>155</v>
      </c>
      <c r="F4" s="47"/>
      <c r="G4" s="48"/>
      <c r="H4" s="48">
        <v>15</v>
      </c>
      <c r="I4" s="48"/>
      <c r="J4" s="44"/>
      <c r="K4" s="45"/>
      <c r="L4" s="48"/>
      <c r="M4" s="40">
        <f aca="true" t="shared" si="0" ref="M4:M63">MAX(J4,K4,L4)</f>
        <v>0</v>
      </c>
      <c r="N4" s="46"/>
      <c r="O4" s="49"/>
      <c r="P4" s="48"/>
      <c r="Q4" s="40">
        <f aca="true" t="shared" si="1" ref="Q4:Q63">MAX(N4,O4,P4)</f>
        <v>0</v>
      </c>
      <c r="R4" s="40">
        <f aca="true" t="shared" si="2" ref="R4:R65">F4+H4+M4+Q4+G4+I4</f>
        <v>15</v>
      </c>
      <c r="S4" s="40" t="str">
        <f aca="true" t="shared" si="3" ref="S4:S65">IF(R4&gt;=90,"A",IF(R4&gt;=80,"B",IF(R4&gt;=70,"C",IF(R4&gt;=60,"D",IF(R4&gt;=50,"E","F")))))</f>
        <v>F</v>
      </c>
    </row>
    <row r="5" spans="1:19" ht="15.75" customHeight="1">
      <c r="A5" s="1">
        <v>3</v>
      </c>
      <c r="B5" t="s">
        <v>69</v>
      </c>
      <c r="C5" t="s">
        <v>115</v>
      </c>
      <c r="D5" t="s">
        <v>121</v>
      </c>
      <c r="E5" t="s">
        <v>156</v>
      </c>
      <c r="F5" s="47"/>
      <c r="G5" s="48"/>
      <c r="H5" s="48">
        <v>8.5</v>
      </c>
      <c r="I5" s="48"/>
      <c r="J5" s="44"/>
      <c r="K5" s="45"/>
      <c r="L5" s="48"/>
      <c r="M5" s="40">
        <f t="shared" si="0"/>
        <v>0</v>
      </c>
      <c r="N5" s="46"/>
      <c r="O5" s="49"/>
      <c r="P5" s="48"/>
      <c r="Q5" s="40">
        <f t="shared" si="1"/>
        <v>0</v>
      </c>
      <c r="R5" s="40">
        <f t="shared" si="2"/>
        <v>8.5</v>
      </c>
      <c r="S5" s="40" t="str">
        <f t="shared" si="3"/>
        <v>F</v>
      </c>
    </row>
    <row r="6" spans="1:19" ht="15.75" customHeight="1">
      <c r="A6" s="1">
        <v>4</v>
      </c>
      <c r="B6" t="s">
        <v>70</v>
      </c>
      <c r="C6" t="s">
        <v>115</v>
      </c>
      <c r="D6" t="s">
        <v>122</v>
      </c>
      <c r="E6" t="s">
        <v>156</v>
      </c>
      <c r="F6" s="47"/>
      <c r="G6" s="48"/>
      <c r="H6" s="48">
        <v>11</v>
      </c>
      <c r="I6" s="48"/>
      <c r="J6" s="44">
        <v>0</v>
      </c>
      <c r="K6" s="45"/>
      <c r="L6" s="48"/>
      <c r="M6" s="40">
        <f t="shared" si="0"/>
        <v>0</v>
      </c>
      <c r="N6" s="46"/>
      <c r="O6" s="49"/>
      <c r="P6" s="48"/>
      <c r="Q6" s="40">
        <f t="shared" si="1"/>
        <v>0</v>
      </c>
      <c r="R6" s="40">
        <f t="shared" si="2"/>
        <v>11</v>
      </c>
      <c r="S6" s="40" t="str">
        <f t="shared" si="3"/>
        <v>F</v>
      </c>
    </row>
    <row r="7" spans="1:19" ht="15.75" customHeight="1">
      <c r="A7" s="1">
        <v>5</v>
      </c>
      <c r="B7" t="s">
        <v>71</v>
      </c>
      <c r="C7" t="s">
        <v>115</v>
      </c>
      <c r="D7" t="s">
        <v>123</v>
      </c>
      <c r="E7" t="s">
        <v>157</v>
      </c>
      <c r="F7" s="47"/>
      <c r="G7" s="48"/>
      <c r="H7" s="48"/>
      <c r="I7" s="48"/>
      <c r="J7" s="44"/>
      <c r="K7" s="45"/>
      <c r="L7" s="48"/>
      <c r="M7" s="40">
        <f t="shared" si="0"/>
        <v>0</v>
      </c>
      <c r="N7" s="46"/>
      <c r="O7" s="49"/>
      <c r="P7" s="48"/>
      <c r="Q7" s="40">
        <f t="shared" si="1"/>
        <v>0</v>
      </c>
      <c r="R7" s="40">
        <f t="shared" si="2"/>
        <v>0</v>
      </c>
      <c r="S7" s="40" t="str">
        <f t="shared" si="3"/>
        <v>F</v>
      </c>
    </row>
    <row r="8" spans="1:19" ht="15.75" customHeight="1">
      <c r="A8" s="1">
        <v>6</v>
      </c>
      <c r="B8" t="s">
        <v>72</v>
      </c>
      <c r="C8" t="s">
        <v>115</v>
      </c>
      <c r="D8" t="s">
        <v>124</v>
      </c>
      <c r="E8" t="s">
        <v>158</v>
      </c>
      <c r="F8" s="47"/>
      <c r="G8" s="48"/>
      <c r="H8" s="48">
        <v>21</v>
      </c>
      <c r="I8" s="48"/>
      <c r="J8" s="44">
        <v>38.5</v>
      </c>
      <c r="K8" s="45"/>
      <c r="L8" s="48"/>
      <c r="M8" s="40">
        <f t="shared" si="0"/>
        <v>38.5</v>
      </c>
      <c r="N8" s="46"/>
      <c r="O8" s="49"/>
      <c r="P8" s="48"/>
      <c r="Q8" s="40">
        <f t="shared" si="1"/>
        <v>0</v>
      </c>
      <c r="R8" s="40">
        <f t="shared" si="2"/>
        <v>59.5</v>
      </c>
      <c r="S8" s="40" t="str">
        <f t="shared" si="3"/>
        <v>E</v>
      </c>
    </row>
    <row r="9" spans="1:19" ht="15.75" customHeight="1">
      <c r="A9" s="1">
        <v>7</v>
      </c>
      <c r="B9" t="s">
        <v>73</v>
      </c>
      <c r="C9" t="s">
        <v>115</v>
      </c>
      <c r="D9" t="s">
        <v>125</v>
      </c>
      <c r="E9" t="s">
        <v>159</v>
      </c>
      <c r="F9" s="47"/>
      <c r="G9" s="48"/>
      <c r="H9" s="48">
        <v>22</v>
      </c>
      <c r="I9" s="48"/>
      <c r="J9" s="44">
        <v>22.5</v>
      </c>
      <c r="K9" s="45"/>
      <c r="L9" s="48"/>
      <c r="M9" s="40">
        <f t="shared" si="0"/>
        <v>22.5</v>
      </c>
      <c r="N9" s="46"/>
      <c r="O9" s="49"/>
      <c r="P9" s="48"/>
      <c r="Q9" s="40">
        <f t="shared" si="1"/>
        <v>0</v>
      </c>
      <c r="R9" s="40">
        <f t="shared" si="2"/>
        <v>44.5</v>
      </c>
      <c r="S9" s="40" t="str">
        <f t="shared" si="3"/>
        <v>F</v>
      </c>
    </row>
    <row r="10" spans="1:19" ht="15.75" customHeight="1">
      <c r="A10" s="1">
        <v>8</v>
      </c>
      <c r="B10" t="s">
        <v>74</v>
      </c>
      <c r="C10" t="s">
        <v>115</v>
      </c>
      <c r="D10" t="s">
        <v>121</v>
      </c>
      <c r="E10" t="s">
        <v>160</v>
      </c>
      <c r="F10" s="47"/>
      <c r="G10" s="48"/>
      <c r="H10" s="48">
        <v>21.5</v>
      </c>
      <c r="I10" s="48"/>
      <c r="J10" s="44">
        <v>27.5</v>
      </c>
      <c r="K10" s="45"/>
      <c r="L10" s="48"/>
      <c r="M10" s="40">
        <f t="shared" si="0"/>
        <v>27.5</v>
      </c>
      <c r="N10" s="46"/>
      <c r="O10" s="49"/>
      <c r="P10" s="48"/>
      <c r="Q10" s="40">
        <f t="shared" si="1"/>
        <v>0</v>
      </c>
      <c r="R10" s="40">
        <f t="shared" si="2"/>
        <v>49</v>
      </c>
      <c r="S10" s="40" t="str">
        <f t="shared" si="3"/>
        <v>F</v>
      </c>
    </row>
    <row r="11" spans="1:19" ht="15.75" customHeight="1">
      <c r="A11" s="1">
        <v>9</v>
      </c>
      <c r="B11" t="s">
        <v>75</v>
      </c>
      <c r="C11" t="s">
        <v>115</v>
      </c>
      <c r="D11" t="s">
        <v>126</v>
      </c>
      <c r="E11" t="s">
        <v>161</v>
      </c>
      <c r="F11" s="47"/>
      <c r="G11" s="48"/>
      <c r="H11" s="48"/>
      <c r="I11" s="48"/>
      <c r="J11" s="44"/>
      <c r="K11" s="45"/>
      <c r="L11" s="48"/>
      <c r="M11" s="40">
        <f t="shared" si="0"/>
        <v>0</v>
      </c>
      <c r="N11" s="46"/>
      <c r="O11" s="49"/>
      <c r="P11" s="48"/>
      <c r="Q11" s="40">
        <f t="shared" si="1"/>
        <v>0</v>
      </c>
      <c r="R11" s="40">
        <f t="shared" si="2"/>
        <v>0</v>
      </c>
      <c r="S11" s="40" t="str">
        <f t="shared" si="3"/>
        <v>F</v>
      </c>
    </row>
    <row r="12" spans="1:19" ht="15.75" customHeight="1">
      <c r="A12" s="1">
        <v>10</v>
      </c>
      <c r="B12" t="s">
        <v>76</v>
      </c>
      <c r="C12" t="s">
        <v>115</v>
      </c>
      <c r="D12" t="s">
        <v>47</v>
      </c>
      <c r="E12" t="s">
        <v>157</v>
      </c>
      <c r="F12" s="47"/>
      <c r="G12" s="48"/>
      <c r="H12" s="48">
        <v>23.5</v>
      </c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23.5</v>
      </c>
      <c r="S12" s="40" t="str">
        <f t="shared" si="3"/>
        <v>F</v>
      </c>
    </row>
    <row r="13" spans="1:19" ht="15.75" customHeight="1">
      <c r="A13" s="1">
        <v>11</v>
      </c>
      <c r="B13" t="s">
        <v>77</v>
      </c>
      <c r="C13" t="s">
        <v>115</v>
      </c>
      <c r="D13" t="s">
        <v>127</v>
      </c>
      <c r="E13" t="s">
        <v>162</v>
      </c>
      <c r="F13" s="47"/>
      <c r="G13" s="48"/>
      <c r="H13" s="48">
        <v>24.5</v>
      </c>
      <c r="I13" s="48"/>
      <c r="J13" s="44">
        <v>41</v>
      </c>
      <c r="K13" s="45"/>
      <c r="L13" s="48"/>
      <c r="M13" s="40">
        <f t="shared" si="0"/>
        <v>41</v>
      </c>
      <c r="N13" s="46"/>
      <c r="O13" s="49"/>
      <c r="P13" s="48"/>
      <c r="Q13" s="40">
        <f t="shared" si="1"/>
        <v>0</v>
      </c>
      <c r="R13" s="40">
        <f t="shared" si="2"/>
        <v>65.5</v>
      </c>
      <c r="S13" s="40" t="str">
        <f t="shared" si="3"/>
        <v>D</v>
      </c>
    </row>
    <row r="14" spans="1:19" ht="15.75" customHeight="1">
      <c r="A14" s="1">
        <v>12</v>
      </c>
      <c r="B14" t="s">
        <v>78</v>
      </c>
      <c r="C14" t="s">
        <v>115</v>
      </c>
      <c r="D14" t="s">
        <v>128</v>
      </c>
      <c r="E14" t="s">
        <v>62</v>
      </c>
      <c r="F14" s="47"/>
      <c r="G14" s="48"/>
      <c r="H14" s="48">
        <v>19.5</v>
      </c>
      <c r="I14" s="48"/>
      <c r="J14" s="44"/>
      <c r="K14" s="45">
        <v>4.5</v>
      </c>
      <c r="L14" s="48"/>
      <c r="M14" s="40">
        <f t="shared" si="0"/>
        <v>4.5</v>
      </c>
      <c r="N14" s="46"/>
      <c r="O14" s="49"/>
      <c r="P14" s="48"/>
      <c r="Q14" s="40">
        <f t="shared" si="1"/>
        <v>0</v>
      </c>
      <c r="R14" s="40">
        <f t="shared" si="2"/>
        <v>24</v>
      </c>
      <c r="S14" s="40" t="str">
        <f t="shared" si="3"/>
        <v>F</v>
      </c>
    </row>
    <row r="15" spans="1:19" ht="15.75" customHeight="1">
      <c r="A15" s="1">
        <v>13</v>
      </c>
      <c r="B15" t="s">
        <v>79</v>
      </c>
      <c r="C15" t="s">
        <v>115</v>
      </c>
      <c r="D15" t="s">
        <v>129</v>
      </c>
      <c r="E15" t="s">
        <v>163</v>
      </c>
      <c r="F15" s="47"/>
      <c r="G15" s="48"/>
      <c r="H15" s="48">
        <v>24</v>
      </c>
      <c r="I15" s="48"/>
      <c r="J15" s="44"/>
      <c r="K15" s="45">
        <v>4</v>
      </c>
      <c r="L15" s="48"/>
      <c r="M15" s="40">
        <f t="shared" si="0"/>
        <v>4</v>
      </c>
      <c r="N15" s="46"/>
      <c r="O15" s="49"/>
      <c r="P15" s="48"/>
      <c r="Q15" s="40">
        <f t="shared" si="1"/>
        <v>0</v>
      </c>
      <c r="R15" s="40">
        <f t="shared" si="2"/>
        <v>28</v>
      </c>
      <c r="S15" s="40" t="str">
        <f t="shared" si="3"/>
        <v>F</v>
      </c>
    </row>
    <row r="16" spans="1:19" ht="15.75" customHeight="1">
      <c r="A16" s="1">
        <v>14</v>
      </c>
      <c r="B16" t="s">
        <v>80</v>
      </c>
      <c r="C16" t="s">
        <v>115</v>
      </c>
      <c r="D16" t="s">
        <v>126</v>
      </c>
      <c r="E16" t="s">
        <v>164</v>
      </c>
      <c r="F16" s="47"/>
      <c r="G16" s="48"/>
      <c r="H16" s="48">
        <v>12</v>
      </c>
      <c r="I16" s="48"/>
      <c r="J16" s="44">
        <v>3.5</v>
      </c>
      <c r="K16" s="45"/>
      <c r="L16" s="48"/>
      <c r="M16" s="40">
        <f t="shared" si="0"/>
        <v>3.5</v>
      </c>
      <c r="N16" s="46"/>
      <c r="O16" s="49"/>
      <c r="P16" s="48"/>
      <c r="Q16" s="40">
        <f t="shared" si="1"/>
        <v>0</v>
      </c>
      <c r="R16" s="40">
        <f t="shared" si="2"/>
        <v>15.5</v>
      </c>
      <c r="S16" s="40" t="str">
        <f t="shared" si="3"/>
        <v>F</v>
      </c>
    </row>
    <row r="17" spans="1:19" ht="15.75" customHeight="1">
      <c r="A17" s="1">
        <v>15</v>
      </c>
      <c r="B17" t="s">
        <v>81</v>
      </c>
      <c r="C17" t="s">
        <v>115</v>
      </c>
      <c r="D17" t="s">
        <v>130</v>
      </c>
      <c r="E17" t="s">
        <v>165</v>
      </c>
      <c r="F17" s="47"/>
      <c r="G17" s="48"/>
      <c r="H17" s="48">
        <v>21</v>
      </c>
      <c r="I17" s="48"/>
      <c r="J17" s="44">
        <v>5.5</v>
      </c>
      <c r="K17" s="45">
        <v>6</v>
      </c>
      <c r="L17" s="48"/>
      <c r="M17" s="40">
        <f t="shared" si="0"/>
        <v>6</v>
      </c>
      <c r="N17" s="46"/>
      <c r="O17" s="49"/>
      <c r="P17" s="48"/>
      <c r="Q17" s="40">
        <f t="shared" si="1"/>
        <v>0</v>
      </c>
      <c r="R17" s="40">
        <f t="shared" si="2"/>
        <v>27</v>
      </c>
      <c r="S17" s="40" t="str">
        <f t="shared" si="3"/>
        <v>F</v>
      </c>
    </row>
    <row r="18" spans="1:19" ht="15.75" customHeight="1">
      <c r="A18" s="1">
        <v>16</v>
      </c>
      <c r="B18" t="s">
        <v>82</v>
      </c>
      <c r="C18" t="s">
        <v>115</v>
      </c>
      <c r="D18" t="s">
        <v>131</v>
      </c>
      <c r="E18" t="s">
        <v>166</v>
      </c>
      <c r="F18" s="47"/>
      <c r="G18" s="48"/>
      <c r="H18" s="48">
        <v>16</v>
      </c>
      <c r="I18" s="48"/>
      <c r="J18" s="44"/>
      <c r="K18" s="45">
        <v>1</v>
      </c>
      <c r="L18" s="48"/>
      <c r="M18" s="40">
        <f t="shared" si="0"/>
        <v>1</v>
      </c>
      <c r="N18" s="46"/>
      <c r="O18" s="49"/>
      <c r="P18" s="48"/>
      <c r="Q18" s="40">
        <f t="shared" si="1"/>
        <v>0</v>
      </c>
      <c r="R18" s="40">
        <f t="shared" si="2"/>
        <v>17</v>
      </c>
      <c r="S18" s="40" t="str">
        <f t="shared" si="3"/>
        <v>F</v>
      </c>
    </row>
    <row r="19" spans="1:19" ht="15.75" customHeight="1">
      <c r="A19" s="1">
        <v>17</v>
      </c>
      <c r="B19" t="s">
        <v>83</v>
      </c>
      <c r="C19" t="s">
        <v>115</v>
      </c>
      <c r="D19" t="s">
        <v>132</v>
      </c>
      <c r="E19" t="s">
        <v>167</v>
      </c>
      <c r="F19" s="47"/>
      <c r="G19" s="48"/>
      <c r="H19" s="48">
        <v>19.5</v>
      </c>
      <c r="I19" s="48"/>
      <c r="J19" s="44">
        <v>23.5</v>
      </c>
      <c r="K19" s="45"/>
      <c r="L19" s="48"/>
      <c r="M19" s="40">
        <f t="shared" si="0"/>
        <v>23.5</v>
      </c>
      <c r="N19" s="46"/>
      <c r="O19" s="49"/>
      <c r="P19" s="48"/>
      <c r="Q19" s="40">
        <f t="shared" si="1"/>
        <v>0</v>
      </c>
      <c r="R19" s="40">
        <f t="shared" si="2"/>
        <v>43</v>
      </c>
      <c r="S19" s="40" t="str">
        <f t="shared" si="3"/>
        <v>F</v>
      </c>
    </row>
    <row r="20" spans="1:19" ht="15.75" customHeight="1">
      <c r="A20" s="1">
        <v>18</v>
      </c>
      <c r="B20" t="s">
        <v>84</v>
      </c>
      <c r="C20" t="s">
        <v>115</v>
      </c>
      <c r="D20" t="s">
        <v>133</v>
      </c>
      <c r="E20" t="s">
        <v>55</v>
      </c>
      <c r="F20" s="47"/>
      <c r="G20" s="48"/>
      <c r="H20" s="48"/>
      <c r="I20" s="48"/>
      <c r="J20" s="44"/>
      <c r="K20" s="45"/>
      <c r="L20" s="48"/>
      <c r="M20" s="40">
        <f t="shared" si="0"/>
        <v>0</v>
      </c>
      <c r="N20" s="46"/>
      <c r="O20" s="49"/>
      <c r="P20" s="48"/>
      <c r="Q20" s="40">
        <f t="shared" si="1"/>
        <v>0</v>
      </c>
      <c r="R20" s="40">
        <f t="shared" si="2"/>
        <v>0</v>
      </c>
      <c r="S20" s="40" t="str">
        <f t="shared" si="3"/>
        <v>F</v>
      </c>
    </row>
    <row r="21" spans="1:19" ht="15.75" customHeight="1">
      <c r="A21" s="1">
        <v>19</v>
      </c>
      <c r="B21" t="s">
        <v>85</v>
      </c>
      <c r="C21" t="s">
        <v>115</v>
      </c>
      <c r="D21" t="s">
        <v>134</v>
      </c>
      <c r="E21" t="s">
        <v>168</v>
      </c>
      <c r="F21" s="47"/>
      <c r="G21" s="48"/>
      <c r="H21" s="48">
        <v>19.5</v>
      </c>
      <c r="I21" s="48"/>
      <c r="J21" s="44">
        <v>13</v>
      </c>
      <c r="K21" s="45"/>
      <c r="L21" s="48"/>
      <c r="M21" s="40">
        <f t="shared" si="0"/>
        <v>13</v>
      </c>
      <c r="N21" s="46"/>
      <c r="O21" s="49"/>
      <c r="P21" s="48"/>
      <c r="Q21" s="40">
        <f t="shared" si="1"/>
        <v>0</v>
      </c>
      <c r="R21" s="40">
        <f t="shared" si="2"/>
        <v>32.5</v>
      </c>
      <c r="S21" s="40" t="str">
        <f t="shared" si="3"/>
        <v>F</v>
      </c>
    </row>
    <row r="22" spans="1:19" ht="15.75" customHeight="1">
      <c r="A22" s="1">
        <v>20</v>
      </c>
      <c r="B22" t="s">
        <v>86</v>
      </c>
      <c r="C22" t="s">
        <v>115</v>
      </c>
      <c r="D22" t="s">
        <v>135</v>
      </c>
      <c r="E22" t="s">
        <v>169</v>
      </c>
      <c r="F22" s="47"/>
      <c r="G22" s="48"/>
      <c r="H22" s="48">
        <v>12.5</v>
      </c>
      <c r="I22" s="48"/>
      <c r="J22" s="44"/>
      <c r="K22" s="45">
        <v>16</v>
      </c>
      <c r="L22" s="48"/>
      <c r="M22" s="40">
        <f t="shared" si="0"/>
        <v>16</v>
      </c>
      <c r="N22" s="46"/>
      <c r="O22" s="49"/>
      <c r="P22" s="48"/>
      <c r="Q22" s="40">
        <f t="shared" si="1"/>
        <v>0</v>
      </c>
      <c r="R22" s="40">
        <f t="shared" si="2"/>
        <v>28.5</v>
      </c>
      <c r="S22" s="40" t="str">
        <f t="shared" si="3"/>
        <v>F</v>
      </c>
    </row>
    <row r="23" spans="1:19" s="30" customFormat="1" ht="15.75" customHeight="1">
      <c r="A23" s="39">
        <v>21</v>
      </c>
      <c r="B23" t="s">
        <v>87</v>
      </c>
      <c r="C23" t="s">
        <v>115</v>
      </c>
      <c r="D23" t="s">
        <v>135</v>
      </c>
      <c r="E23" t="s">
        <v>51</v>
      </c>
      <c r="F23" s="47"/>
      <c r="G23" s="48"/>
      <c r="H23" s="48">
        <v>20.5</v>
      </c>
      <c r="I23" s="48"/>
      <c r="J23" s="44">
        <v>25</v>
      </c>
      <c r="K23" s="45"/>
      <c r="L23" s="48"/>
      <c r="M23" s="40">
        <f t="shared" si="0"/>
        <v>25</v>
      </c>
      <c r="N23" s="46"/>
      <c r="O23" s="49"/>
      <c r="P23" s="48"/>
      <c r="Q23" s="40">
        <f t="shared" si="1"/>
        <v>0</v>
      </c>
      <c r="R23" s="40">
        <f t="shared" si="2"/>
        <v>45.5</v>
      </c>
      <c r="S23" s="40" t="str">
        <f t="shared" si="3"/>
        <v>F</v>
      </c>
    </row>
    <row r="24" spans="1:19" ht="15.75" customHeight="1">
      <c r="A24" s="1">
        <v>22</v>
      </c>
      <c r="B24" t="s">
        <v>88</v>
      </c>
      <c r="C24" t="s">
        <v>115</v>
      </c>
      <c r="D24" t="s">
        <v>136</v>
      </c>
      <c r="E24" t="s">
        <v>170</v>
      </c>
      <c r="F24" s="47"/>
      <c r="G24" s="48"/>
      <c r="H24" s="48">
        <v>19.5</v>
      </c>
      <c r="I24" s="48"/>
      <c r="J24" s="44">
        <v>8</v>
      </c>
      <c r="K24" s="45"/>
      <c r="L24" s="48"/>
      <c r="M24" s="40">
        <f t="shared" si="0"/>
        <v>8</v>
      </c>
      <c r="N24" s="46"/>
      <c r="O24" s="49"/>
      <c r="P24" s="48"/>
      <c r="Q24" s="40">
        <f t="shared" si="1"/>
        <v>0</v>
      </c>
      <c r="R24" s="40">
        <f t="shared" si="2"/>
        <v>27.5</v>
      </c>
      <c r="S24" s="40" t="str">
        <f t="shared" si="3"/>
        <v>F</v>
      </c>
    </row>
    <row r="25" spans="1:19" ht="15.75" customHeight="1">
      <c r="A25" s="1">
        <v>23</v>
      </c>
      <c r="B25" t="s">
        <v>89</v>
      </c>
      <c r="C25" t="s">
        <v>115</v>
      </c>
      <c r="D25" t="s">
        <v>137</v>
      </c>
      <c r="E25" t="s">
        <v>54</v>
      </c>
      <c r="F25" s="47"/>
      <c r="G25" s="48"/>
      <c r="H25" s="48">
        <v>21.5</v>
      </c>
      <c r="I25" s="48"/>
      <c r="J25" s="44">
        <v>20.5</v>
      </c>
      <c r="K25" s="45"/>
      <c r="L25" s="48"/>
      <c r="M25" s="40">
        <f t="shared" si="0"/>
        <v>20.5</v>
      </c>
      <c r="N25" s="46"/>
      <c r="O25" s="49"/>
      <c r="P25" s="48"/>
      <c r="Q25" s="40">
        <f t="shared" si="1"/>
        <v>0</v>
      </c>
      <c r="R25" s="40">
        <f t="shared" si="2"/>
        <v>42</v>
      </c>
      <c r="S25" s="40" t="str">
        <f t="shared" si="3"/>
        <v>F</v>
      </c>
    </row>
    <row r="26" spans="1:19" ht="15.75" customHeight="1">
      <c r="A26" s="1">
        <v>24</v>
      </c>
      <c r="B26" t="s">
        <v>90</v>
      </c>
      <c r="C26" t="s">
        <v>115</v>
      </c>
      <c r="D26" t="s">
        <v>131</v>
      </c>
      <c r="E26" t="s">
        <v>171</v>
      </c>
      <c r="F26" s="47"/>
      <c r="G26" s="48"/>
      <c r="H26" s="48">
        <v>17.5</v>
      </c>
      <c r="I26" s="48"/>
      <c r="J26" s="44"/>
      <c r="K26" s="45">
        <v>7.5</v>
      </c>
      <c r="L26" s="48"/>
      <c r="M26" s="40">
        <f t="shared" si="0"/>
        <v>7.5</v>
      </c>
      <c r="N26" s="46"/>
      <c r="O26" s="49"/>
      <c r="P26" s="48"/>
      <c r="Q26" s="40">
        <f t="shared" si="1"/>
        <v>0</v>
      </c>
      <c r="R26" s="40">
        <f t="shared" si="2"/>
        <v>25</v>
      </c>
      <c r="S26" s="40" t="str">
        <f t="shared" si="3"/>
        <v>F</v>
      </c>
    </row>
    <row r="27" spans="1:19" ht="15.75" customHeight="1">
      <c r="A27" s="1">
        <v>25</v>
      </c>
      <c r="B27" t="s">
        <v>91</v>
      </c>
      <c r="C27" t="s">
        <v>115</v>
      </c>
      <c r="D27" t="s">
        <v>57</v>
      </c>
      <c r="E27" t="s">
        <v>172</v>
      </c>
      <c r="F27" s="47"/>
      <c r="G27" s="48"/>
      <c r="H27" s="48">
        <v>19.5</v>
      </c>
      <c r="I27" s="48"/>
      <c r="J27" s="44">
        <v>2</v>
      </c>
      <c r="K27" s="45">
        <v>2</v>
      </c>
      <c r="L27" s="48"/>
      <c r="M27" s="40">
        <f t="shared" si="0"/>
        <v>2</v>
      </c>
      <c r="N27" s="46"/>
      <c r="O27" s="49"/>
      <c r="P27" s="48"/>
      <c r="Q27" s="40">
        <f t="shared" si="1"/>
        <v>0</v>
      </c>
      <c r="R27" s="40">
        <f t="shared" si="2"/>
        <v>21.5</v>
      </c>
      <c r="S27" s="40" t="str">
        <f t="shared" si="3"/>
        <v>F</v>
      </c>
    </row>
    <row r="28" spans="1:19" ht="15.75" customHeight="1">
      <c r="A28" s="1">
        <v>26</v>
      </c>
      <c r="B28" t="s">
        <v>92</v>
      </c>
      <c r="C28" t="s">
        <v>115</v>
      </c>
      <c r="D28" t="s">
        <v>60</v>
      </c>
      <c r="E28" t="s">
        <v>173</v>
      </c>
      <c r="F28" s="47"/>
      <c r="G28" s="48"/>
      <c r="H28" s="48">
        <v>16</v>
      </c>
      <c r="I28" s="48"/>
      <c r="J28" s="44"/>
      <c r="K28" s="45"/>
      <c r="L28" s="48"/>
      <c r="M28" s="40">
        <f t="shared" si="0"/>
        <v>0</v>
      </c>
      <c r="N28" s="46"/>
      <c r="O28" s="49"/>
      <c r="P28" s="48"/>
      <c r="Q28" s="40">
        <f t="shared" si="1"/>
        <v>0</v>
      </c>
      <c r="R28" s="40">
        <f t="shared" si="2"/>
        <v>16</v>
      </c>
      <c r="S28" s="40" t="str">
        <f t="shared" si="3"/>
        <v>F</v>
      </c>
    </row>
    <row r="29" spans="1:19" ht="15.75" customHeight="1">
      <c r="A29" s="1">
        <v>27</v>
      </c>
      <c r="B29" t="s">
        <v>93</v>
      </c>
      <c r="C29" t="s">
        <v>115</v>
      </c>
      <c r="D29" t="s">
        <v>138</v>
      </c>
      <c r="E29" t="s">
        <v>174</v>
      </c>
      <c r="F29" s="47"/>
      <c r="G29" s="48"/>
      <c r="H29" s="48">
        <v>17.5</v>
      </c>
      <c r="I29" s="48"/>
      <c r="J29" s="44">
        <v>15.5</v>
      </c>
      <c r="K29" s="45"/>
      <c r="L29" s="48"/>
      <c r="M29" s="40">
        <f t="shared" si="0"/>
        <v>15.5</v>
      </c>
      <c r="N29" s="46"/>
      <c r="O29" s="49"/>
      <c r="P29" s="48"/>
      <c r="Q29" s="40">
        <f t="shared" si="1"/>
        <v>0</v>
      </c>
      <c r="R29" s="40">
        <f t="shared" si="2"/>
        <v>33</v>
      </c>
      <c r="S29" s="40" t="str">
        <f t="shared" si="3"/>
        <v>F</v>
      </c>
    </row>
    <row r="30" spans="1:19" ht="15.75" customHeight="1">
      <c r="A30" s="1">
        <v>28</v>
      </c>
      <c r="B30" t="s">
        <v>94</v>
      </c>
      <c r="C30" t="s">
        <v>115</v>
      </c>
      <c r="D30" t="s">
        <v>129</v>
      </c>
      <c r="E30" t="s">
        <v>54</v>
      </c>
      <c r="F30" s="47"/>
      <c r="G30" s="48"/>
      <c r="H30" s="48"/>
      <c r="I30" s="48"/>
      <c r="J30" s="44"/>
      <c r="K30" s="45"/>
      <c r="L30" s="48"/>
      <c r="M30" s="40">
        <f t="shared" si="0"/>
        <v>0</v>
      </c>
      <c r="N30" s="46"/>
      <c r="O30" s="49"/>
      <c r="P30" s="48"/>
      <c r="Q30" s="40">
        <f t="shared" si="1"/>
        <v>0</v>
      </c>
      <c r="R30" s="40">
        <f t="shared" si="2"/>
        <v>0</v>
      </c>
      <c r="S30" s="40" t="str">
        <f t="shared" si="3"/>
        <v>F</v>
      </c>
    </row>
    <row r="31" spans="1:19" s="30" customFormat="1" ht="15.75" customHeight="1">
      <c r="A31" s="39">
        <v>29</v>
      </c>
      <c r="B31" t="s">
        <v>95</v>
      </c>
      <c r="C31" t="s">
        <v>115</v>
      </c>
      <c r="D31" t="s">
        <v>139</v>
      </c>
      <c r="E31" t="s">
        <v>172</v>
      </c>
      <c r="F31" s="47"/>
      <c r="G31" s="48"/>
      <c r="H31" s="48">
        <v>17</v>
      </c>
      <c r="I31" s="48"/>
      <c r="J31" s="44"/>
      <c r="K31" s="45">
        <v>11.5</v>
      </c>
      <c r="L31" s="48"/>
      <c r="M31" s="40">
        <f t="shared" si="0"/>
        <v>11.5</v>
      </c>
      <c r="N31" s="46"/>
      <c r="O31" s="49"/>
      <c r="P31" s="48"/>
      <c r="Q31" s="40">
        <f t="shared" si="1"/>
        <v>0</v>
      </c>
      <c r="R31" s="40">
        <f t="shared" si="2"/>
        <v>28.5</v>
      </c>
      <c r="S31" s="40" t="str">
        <f t="shared" si="3"/>
        <v>F</v>
      </c>
    </row>
    <row r="32" spans="1:19" ht="15.75" customHeight="1">
      <c r="A32" s="1">
        <v>30</v>
      </c>
      <c r="B32" t="s">
        <v>96</v>
      </c>
      <c r="C32" t="s">
        <v>115</v>
      </c>
      <c r="D32" t="s">
        <v>140</v>
      </c>
      <c r="E32" t="s">
        <v>175</v>
      </c>
      <c r="F32" s="47"/>
      <c r="G32" s="48"/>
      <c r="H32" s="48">
        <v>25</v>
      </c>
      <c r="I32" s="48"/>
      <c r="J32" s="44">
        <v>14</v>
      </c>
      <c r="K32" s="45"/>
      <c r="L32" s="48"/>
      <c r="M32" s="40">
        <f t="shared" si="0"/>
        <v>14</v>
      </c>
      <c r="N32" s="46"/>
      <c r="O32" s="49"/>
      <c r="P32" s="48"/>
      <c r="Q32" s="40">
        <f t="shared" si="1"/>
        <v>0</v>
      </c>
      <c r="R32" s="40">
        <f t="shared" si="2"/>
        <v>39</v>
      </c>
      <c r="S32" s="40" t="str">
        <f t="shared" si="3"/>
        <v>F</v>
      </c>
    </row>
    <row r="33" spans="1:19" ht="15.75" customHeight="1">
      <c r="A33" s="1">
        <v>31</v>
      </c>
      <c r="B33" t="s">
        <v>97</v>
      </c>
      <c r="C33" t="s">
        <v>115</v>
      </c>
      <c r="D33" t="s">
        <v>141</v>
      </c>
      <c r="E33" t="s">
        <v>176</v>
      </c>
      <c r="F33" s="47"/>
      <c r="G33" s="48"/>
      <c r="H33" s="48">
        <v>18.5</v>
      </c>
      <c r="I33" s="48"/>
      <c r="J33" s="44">
        <v>19.5</v>
      </c>
      <c r="K33" s="45"/>
      <c r="L33" s="48"/>
      <c r="M33" s="40">
        <f t="shared" si="0"/>
        <v>19.5</v>
      </c>
      <c r="N33" s="46"/>
      <c r="O33" s="49"/>
      <c r="P33" s="48"/>
      <c r="Q33" s="40">
        <f t="shared" si="1"/>
        <v>0</v>
      </c>
      <c r="R33" s="40">
        <f t="shared" si="2"/>
        <v>38</v>
      </c>
      <c r="S33" s="40" t="str">
        <f t="shared" si="3"/>
        <v>F</v>
      </c>
    </row>
    <row r="34" spans="1:19" ht="15.75" customHeight="1">
      <c r="A34" s="1">
        <v>32</v>
      </c>
      <c r="B34" t="s">
        <v>98</v>
      </c>
      <c r="C34" t="s">
        <v>115</v>
      </c>
      <c r="D34" t="s">
        <v>142</v>
      </c>
      <c r="E34" t="s">
        <v>62</v>
      </c>
      <c r="F34" s="47"/>
      <c r="G34" s="48"/>
      <c r="H34" s="48">
        <v>23.5</v>
      </c>
      <c r="I34" s="48"/>
      <c r="J34" s="44">
        <v>8</v>
      </c>
      <c r="K34" s="45"/>
      <c r="L34" s="48"/>
      <c r="M34" s="40">
        <f t="shared" si="0"/>
        <v>8</v>
      </c>
      <c r="N34" s="46"/>
      <c r="O34" s="49"/>
      <c r="P34" s="48"/>
      <c r="Q34" s="40">
        <f t="shared" si="1"/>
        <v>0</v>
      </c>
      <c r="R34" s="40">
        <f t="shared" si="2"/>
        <v>31.5</v>
      </c>
      <c r="S34" s="40" t="str">
        <f t="shared" si="3"/>
        <v>F</v>
      </c>
    </row>
    <row r="35" spans="1:19" ht="15.75" customHeight="1">
      <c r="A35" s="1">
        <v>33</v>
      </c>
      <c r="B35" t="s">
        <v>99</v>
      </c>
      <c r="C35" t="s">
        <v>115</v>
      </c>
      <c r="D35" t="s">
        <v>58</v>
      </c>
      <c r="E35" t="s">
        <v>177</v>
      </c>
      <c r="F35" s="47"/>
      <c r="G35" s="48"/>
      <c r="H35" s="48">
        <v>21</v>
      </c>
      <c r="I35" s="48"/>
      <c r="J35" s="44">
        <v>39.5</v>
      </c>
      <c r="K35" s="45"/>
      <c r="L35" s="48"/>
      <c r="M35" s="40">
        <f t="shared" si="0"/>
        <v>39.5</v>
      </c>
      <c r="N35" s="46"/>
      <c r="O35" s="49"/>
      <c r="P35" s="48"/>
      <c r="Q35" s="40">
        <f t="shared" si="1"/>
        <v>0</v>
      </c>
      <c r="R35" s="40">
        <f t="shared" si="2"/>
        <v>60.5</v>
      </c>
      <c r="S35" s="40" t="str">
        <f t="shared" si="3"/>
        <v>D</v>
      </c>
    </row>
    <row r="36" spans="1:19" ht="15.75" customHeight="1">
      <c r="A36" s="1">
        <v>34</v>
      </c>
      <c r="B36" t="s">
        <v>100</v>
      </c>
      <c r="C36" t="s">
        <v>115</v>
      </c>
      <c r="D36" t="s">
        <v>135</v>
      </c>
      <c r="E36" t="s">
        <v>156</v>
      </c>
      <c r="F36" s="47"/>
      <c r="G36" s="48"/>
      <c r="H36" s="48">
        <v>16.5</v>
      </c>
      <c r="I36" s="48"/>
      <c r="J36" s="44"/>
      <c r="K36" s="45">
        <v>15</v>
      </c>
      <c r="L36" s="48"/>
      <c r="M36" s="40">
        <f t="shared" si="0"/>
        <v>15</v>
      </c>
      <c r="N36" s="46"/>
      <c r="O36" s="49"/>
      <c r="P36" s="48"/>
      <c r="Q36" s="40">
        <f t="shared" si="1"/>
        <v>0</v>
      </c>
      <c r="R36" s="40">
        <f t="shared" si="2"/>
        <v>31.5</v>
      </c>
      <c r="S36" s="40" t="str">
        <f t="shared" si="3"/>
        <v>F</v>
      </c>
    </row>
    <row r="37" spans="1:19" ht="15.75" customHeight="1">
      <c r="A37" s="29">
        <v>35</v>
      </c>
      <c r="B37" t="s">
        <v>101</v>
      </c>
      <c r="C37" t="s">
        <v>116</v>
      </c>
      <c r="D37" t="s">
        <v>131</v>
      </c>
      <c r="E37" t="s">
        <v>178</v>
      </c>
      <c r="F37" s="47"/>
      <c r="G37" s="48"/>
      <c r="H37" s="48">
        <v>25</v>
      </c>
      <c r="I37" s="48"/>
      <c r="J37" s="44">
        <v>35.5</v>
      </c>
      <c r="K37" s="45"/>
      <c r="L37" s="48"/>
      <c r="M37" s="40">
        <f t="shared" si="0"/>
        <v>35.5</v>
      </c>
      <c r="N37" s="46"/>
      <c r="O37" s="49"/>
      <c r="P37" s="48"/>
      <c r="Q37" s="40">
        <f t="shared" si="1"/>
        <v>0</v>
      </c>
      <c r="R37" s="40">
        <f t="shared" si="2"/>
        <v>60.5</v>
      </c>
      <c r="S37" s="40" t="str">
        <f t="shared" si="3"/>
        <v>D</v>
      </c>
    </row>
    <row r="38" spans="1:19" ht="15.75" customHeight="1">
      <c r="A38" s="29">
        <v>36</v>
      </c>
      <c r="B38" t="s">
        <v>102</v>
      </c>
      <c r="C38" t="s">
        <v>116</v>
      </c>
      <c r="D38" t="s">
        <v>143</v>
      </c>
      <c r="E38" t="s">
        <v>179</v>
      </c>
      <c r="F38" s="47"/>
      <c r="G38" s="48"/>
      <c r="H38" s="48">
        <v>25</v>
      </c>
      <c r="I38" s="48"/>
      <c r="J38" s="44">
        <v>23</v>
      </c>
      <c r="K38" s="45"/>
      <c r="L38" s="48"/>
      <c r="M38" s="40">
        <f t="shared" si="0"/>
        <v>23</v>
      </c>
      <c r="N38" s="46"/>
      <c r="O38" s="49"/>
      <c r="P38" s="48"/>
      <c r="Q38" s="40">
        <f t="shared" si="1"/>
        <v>0</v>
      </c>
      <c r="R38" s="40">
        <f t="shared" si="2"/>
        <v>48</v>
      </c>
      <c r="S38" s="40" t="str">
        <f t="shared" si="3"/>
        <v>F</v>
      </c>
    </row>
    <row r="39" spans="1:19" ht="15.75" customHeight="1">
      <c r="A39" s="29">
        <v>37</v>
      </c>
      <c r="B39" t="s">
        <v>103</v>
      </c>
      <c r="C39" t="s">
        <v>116</v>
      </c>
      <c r="D39" t="s">
        <v>131</v>
      </c>
      <c r="E39" t="s">
        <v>180</v>
      </c>
      <c r="F39" s="47"/>
      <c r="G39" s="48"/>
      <c r="H39" s="48"/>
      <c r="I39" s="48"/>
      <c r="J39" s="44"/>
      <c r="K39" s="45"/>
      <c r="L39" s="48"/>
      <c r="M39" s="40">
        <f t="shared" si="0"/>
        <v>0</v>
      </c>
      <c r="N39" s="46"/>
      <c r="O39" s="49"/>
      <c r="P39" s="48"/>
      <c r="Q39" s="40">
        <f t="shared" si="1"/>
        <v>0</v>
      </c>
      <c r="R39" s="40">
        <f t="shared" si="2"/>
        <v>0</v>
      </c>
      <c r="S39" s="40" t="str">
        <f t="shared" si="3"/>
        <v>F</v>
      </c>
    </row>
    <row r="40" spans="1:19" ht="15.75" customHeight="1">
      <c r="A40" s="29">
        <v>38</v>
      </c>
      <c r="B40" t="s">
        <v>86</v>
      </c>
      <c r="C40" t="s">
        <v>116</v>
      </c>
      <c r="D40" t="s">
        <v>48</v>
      </c>
      <c r="E40" t="s">
        <v>181</v>
      </c>
      <c r="F40" s="47"/>
      <c r="G40" s="48"/>
      <c r="H40" s="48">
        <v>25</v>
      </c>
      <c r="I40" s="48"/>
      <c r="J40" s="44">
        <v>9</v>
      </c>
      <c r="K40" s="45"/>
      <c r="L40" s="48"/>
      <c r="M40" s="40">
        <f t="shared" si="0"/>
        <v>9</v>
      </c>
      <c r="N40" s="46"/>
      <c r="O40" s="49"/>
      <c r="P40" s="48"/>
      <c r="Q40" s="40">
        <f t="shared" si="1"/>
        <v>0</v>
      </c>
      <c r="R40" s="40">
        <f t="shared" si="2"/>
        <v>34</v>
      </c>
      <c r="S40" s="40" t="str">
        <f t="shared" si="3"/>
        <v>F</v>
      </c>
    </row>
    <row r="41" spans="1:19" ht="15.75" customHeight="1">
      <c r="A41" s="29">
        <v>39</v>
      </c>
      <c r="B41" t="s">
        <v>87</v>
      </c>
      <c r="C41" t="s">
        <v>116</v>
      </c>
      <c r="D41" t="s">
        <v>124</v>
      </c>
      <c r="E41" t="s">
        <v>182</v>
      </c>
      <c r="F41" s="47"/>
      <c r="G41" s="48"/>
      <c r="H41" s="48">
        <v>20.5</v>
      </c>
      <c r="I41" s="48"/>
      <c r="J41" s="44"/>
      <c r="K41" s="45">
        <v>2</v>
      </c>
      <c r="L41" s="48"/>
      <c r="M41" s="40">
        <f t="shared" si="0"/>
        <v>2</v>
      </c>
      <c r="N41" s="46"/>
      <c r="O41" s="49"/>
      <c r="P41" s="48"/>
      <c r="Q41" s="40">
        <f t="shared" si="1"/>
        <v>0</v>
      </c>
      <c r="R41" s="40">
        <f t="shared" si="2"/>
        <v>22.5</v>
      </c>
      <c r="S41" s="40" t="str">
        <f t="shared" si="3"/>
        <v>F</v>
      </c>
    </row>
    <row r="42" spans="1:19" ht="15.75" customHeight="1">
      <c r="A42" s="29">
        <v>40</v>
      </c>
      <c r="B42" t="s">
        <v>90</v>
      </c>
      <c r="C42" t="s">
        <v>116</v>
      </c>
      <c r="D42" t="s">
        <v>144</v>
      </c>
      <c r="E42" t="s">
        <v>183</v>
      </c>
      <c r="F42" s="47"/>
      <c r="G42" s="48"/>
      <c r="H42" s="48">
        <v>15.5</v>
      </c>
      <c r="I42" s="48"/>
      <c r="J42" s="44">
        <v>2.5</v>
      </c>
      <c r="K42" s="45"/>
      <c r="L42" s="48"/>
      <c r="M42" s="40">
        <f t="shared" si="0"/>
        <v>2.5</v>
      </c>
      <c r="N42" s="46"/>
      <c r="O42" s="49"/>
      <c r="P42" s="48"/>
      <c r="Q42" s="40">
        <f t="shared" si="1"/>
        <v>0</v>
      </c>
      <c r="R42" s="40">
        <f t="shared" si="2"/>
        <v>18</v>
      </c>
      <c r="S42" s="40" t="str">
        <f t="shared" si="3"/>
        <v>F</v>
      </c>
    </row>
    <row r="43" spans="1:19" ht="15.75" customHeight="1">
      <c r="A43" s="29">
        <v>41</v>
      </c>
      <c r="B43" t="s">
        <v>93</v>
      </c>
      <c r="C43" t="s">
        <v>116</v>
      </c>
      <c r="D43" t="s">
        <v>130</v>
      </c>
      <c r="E43" t="s">
        <v>184</v>
      </c>
      <c r="F43" s="47"/>
      <c r="G43" s="48"/>
      <c r="H43" s="48">
        <v>25</v>
      </c>
      <c r="I43" s="48"/>
      <c r="J43" s="44">
        <v>10.5</v>
      </c>
      <c r="K43" s="45">
        <v>13</v>
      </c>
      <c r="L43" s="48"/>
      <c r="M43" s="40">
        <f t="shared" si="0"/>
        <v>13</v>
      </c>
      <c r="N43" s="46"/>
      <c r="O43" s="49"/>
      <c r="P43" s="48"/>
      <c r="Q43" s="40">
        <f t="shared" si="1"/>
        <v>0</v>
      </c>
      <c r="R43" s="40">
        <f t="shared" si="2"/>
        <v>38</v>
      </c>
      <c r="S43" s="40" t="str">
        <f t="shared" si="3"/>
        <v>F</v>
      </c>
    </row>
    <row r="44" spans="1:19" ht="15.75" customHeight="1">
      <c r="A44" s="29">
        <v>42</v>
      </c>
      <c r="B44" t="s">
        <v>104</v>
      </c>
      <c r="C44" t="s">
        <v>116</v>
      </c>
      <c r="D44" t="s">
        <v>50</v>
      </c>
      <c r="E44" t="s">
        <v>185</v>
      </c>
      <c r="F44" s="47"/>
      <c r="G44" s="48"/>
      <c r="H44" s="48">
        <v>6</v>
      </c>
      <c r="I44" s="48"/>
      <c r="J44" s="44"/>
      <c r="K44" s="45"/>
      <c r="L44" s="48"/>
      <c r="M44" s="40">
        <f t="shared" si="0"/>
        <v>0</v>
      </c>
      <c r="N44" s="46"/>
      <c r="O44" s="49"/>
      <c r="P44" s="48"/>
      <c r="Q44" s="40">
        <f t="shared" si="1"/>
        <v>0</v>
      </c>
      <c r="R44" s="40">
        <f t="shared" si="2"/>
        <v>6</v>
      </c>
      <c r="S44" s="40" t="str">
        <f t="shared" si="3"/>
        <v>F</v>
      </c>
    </row>
    <row r="45" spans="1:19" ht="15.75" customHeight="1">
      <c r="A45" s="29">
        <v>43</v>
      </c>
      <c r="B45" t="s">
        <v>105</v>
      </c>
      <c r="C45" t="s">
        <v>116</v>
      </c>
      <c r="D45" t="s">
        <v>145</v>
      </c>
      <c r="E45" t="s">
        <v>186</v>
      </c>
      <c r="F45" s="47"/>
      <c r="G45" s="48"/>
      <c r="H45" s="48">
        <v>18.5</v>
      </c>
      <c r="I45" s="48"/>
      <c r="J45" s="44">
        <v>37</v>
      </c>
      <c r="K45" s="45"/>
      <c r="L45" s="48"/>
      <c r="M45" s="40">
        <f t="shared" si="0"/>
        <v>37</v>
      </c>
      <c r="N45" s="46"/>
      <c r="O45" s="49"/>
      <c r="P45" s="48"/>
      <c r="Q45" s="40">
        <f t="shared" si="1"/>
        <v>0</v>
      </c>
      <c r="R45" s="40">
        <f t="shared" si="2"/>
        <v>55.5</v>
      </c>
      <c r="S45" s="40" t="str">
        <f t="shared" si="3"/>
        <v>E</v>
      </c>
    </row>
    <row r="46" spans="1:19" ht="15.75" customHeight="1">
      <c r="A46" s="1">
        <v>44</v>
      </c>
      <c r="B46" t="s">
        <v>106</v>
      </c>
      <c r="C46" t="s">
        <v>116</v>
      </c>
      <c r="D46" t="s">
        <v>120</v>
      </c>
      <c r="E46" t="s">
        <v>187</v>
      </c>
      <c r="F46" s="47"/>
      <c r="G46" s="48"/>
      <c r="H46" s="48"/>
      <c r="I46" s="48"/>
      <c r="J46" s="44"/>
      <c r="K46" s="45"/>
      <c r="L46" s="48"/>
      <c r="M46" s="40">
        <f t="shared" si="0"/>
        <v>0</v>
      </c>
      <c r="N46" s="46"/>
      <c r="O46" s="49"/>
      <c r="P46" s="48"/>
      <c r="Q46" s="40">
        <f t="shared" si="1"/>
        <v>0</v>
      </c>
      <c r="R46" s="40">
        <f t="shared" si="2"/>
        <v>0</v>
      </c>
      <c r="S46" s="40" t="str">
        <f t="shared" si="3"/>
        <v>F</v>
      </c>
    </row>
    <row r="47" spans="1:19" ht="15.75" customHeight="1">
      <c r="A47" s="1">
        <v>45</v>
      </c>
      <c r="B47" t="s">
        <v>107</v>
      </c>
      <c r="C47" t="s">
        <v>116</v>
      </c>
      <c r="D47" t="s">
        <v>146</v>
      </c>
      <c r="E47" t="s">
        <v>188</v>
      </c>
      <c r="F47" s="47"/>
      <c r="G47" s="48"/>
      <c r="H47" s="48">
        <v>12</v>
      </c>
      <c r="I47" s="48"/>
      <c r="J47" s="44">
        <v>2.5</v>
      </c>
      <c r="K47" s="45"/>
      <c r="L47" s="48"/>
      <c r="M47" s="40">
        <f t="shared" si="0"/>
        <v>2.5</v>
      </c>
      <c r="N47" s="46"/>
      <c r="O47" s="49"/>
      <c r="P47" s="48"/>
      <c r="Q47" s="40">
        <f t="shared" si="1"/>
        <v>0</v>
      </c>
      <c r="R47" s="40">
        <f t="shared" si="2"/>
        <v>14.5</v>
      </c>
      <c r="S47" s="40" t="str">
        <f t="shared" si="3"/>
        <v>F</v>
      </c>
    </row>
    <row r="48" spans="1:19" ht="15.75" customHeight="1">
      <c r="A48" s="1">
        <v>46</v>
      </c>
      <c r="B48" t="s">
        <v>108</v>
      </c>
      <c r="C48" t="s">
        <v>116</v>
      </c>
      <c r="D48" t="s">
        <v>147</v>
      </c>
      <c r="E48" t="s">
        <v>189</v>
      </c>
      <c r="F48" s="47"/>
      <c r="G48" s="48"/>
      <c r="H48" s="48"/>
      <c r="I48" s="48"/>
      <c r="J48" s="44"/>
      <c r="K48" s="45"/>
      <c r="L48" s="48"/>
      <c r="M48" s="40">
        <f t="shared" si="0"/>
        <v>0</v>
      </c>
      <c r="N48" s="46"/>
      <c r="O48" s="49"/>
      <c r="P48" s="48"/>
      <c r="Q48" s="40">
        <f t="shared" si="1"/>
        <v>0</v>
      </c>
      <c r="R48" s="40">
        <f t="shared" si="2"/>
        <v>0</v>
      </c>
      <c r="S48" s="40" t="str">
        <f t="shared" si="3"/>
        <v>F</v>
      </c>
    </row>
    <row r="49" spans="1:19" ht="15.75" customHeight="1">
      <c r="A49" s="1">
        <v>47</v>
      </c>
      <c r="B49" t="s">
        <v>109</v>
      </c>
      <c r="C49" t="s">
        <v>116</v>
      </c>
      <c r="D49" t="s">
        <v>47</v>
      </c>
      <c r="E49" t="s">
        <v>190</v>
      </c>
      <c r="F49" s="47"/>
      <c r="G49" s="48"/>
      <c r="H49" s="48"/>
      <c r="I49" s="48"/>
      <c r="J49" s="44"/>
      <c r="K49" s="45"/>
      <c r="L49" s="48"/>
      <c r="M49" s="40">
        <f t="shared" si="0"/>
        <v>0</v>
      </c>
      <c r="N49" s="46"/>
      <c r="O49" s="49"/>
      <c r="P49" s="48"/>
      <c r="Q49" s="40">
        <f t="shared" si="1"/>
        <v>0</v>
      </c>
      <c r="R49" s="40">
        <f t="shared" si="2"/>
        <v>0</v>
      </c>
      <c r="S49" s="40" t="str">
        <f t="shared" si="3"/>
        <v>F</v>
      </c>
    </row>
    <row r="50" spans="1:19" ht="15.75" customHeight="1">
      <c r="A50" s="1">
        <v>48</v>
      </c>
      <c r="B50" t="s">
        <v>109</v>
      </c>
      <c r="C50" t="s">
        <v>116</v>
      </c>
      <c r="D50" t="s">
        <v>47</v>
      </c>
      <c r="E50" t="s">
        <v>190</v>
      </c>
      <c r="F50" s="47"/>
      <c r="G50" s="48"/>
      <c r="H50" s="48">
        <v>25</v>
      </c>
      <c r="I50" s="48"/>
      <c r="J50" s="44">
        <v>11</v>
      </c>
      <c r="K50" s="45"/>
      <c r="L50" s="48"/>
      <c r="M50" s="40">
        <f t="shared" si="0"/>
        <v>11</v>
      </c>
      <c r="N50" s="46"/>
      <c r="O50" s="49"/>
      <c r="P50" s="48"/>
      <c r="Q50" s="40">
        <f t="shared" si="1"/>
        <v>0</v>
      </c>
      <c r="R50" s="40">
        <f t="shared" si="2"/>
        <v>36</v>
      </c>
      <c r="S50" s="40" t="str">
        <f t="shared" si="3"/>
        <v>F</v>
      </c>
    </row>
    <row r="51" spans="1:19" ht="15.75" customHeight="1">
      <c r="A51" s="1">
        <v>49</v>
      </c>
      <c r="B51" t="s">
        <v>99</v>
      </c>
      <c r="C51" t="s">
        <v>116</v>
      </c>
      <c r="D51" t="s">
        <v>148</v>
      </c>
      <c r="E51" t="s">
        <v>191</v>
      </c>
      <c r="F51" s="47"/>
      <c r="G51" s="48"/>
      <c r="H51" s="48">
        <v>25.5</v>
      </c>
      <c r="I51" s="48"/>
      <c r="J51" s="44"/>
      <c r="K51" s="45"/>
      <c r="L51" s="48"/>
      <c r="M51" s="40">
        <f t="shared" si="0"/>
        <v>0</v>
      </c>
      <c r="N51" s="46"/>
      <c r="O51" s="49"/>
      <c r="P51" s="48"/>
      <c r="Q51" s="40">
        <f t="shared" si="1"/>
        <v>0</v>
      </c>
      <c r="R51" s="40">
        <f t="shared" si="2"/>
        <v>25.5</v>
      </c>
      <c r="S51" s="40" t="str">
        <f t="shared" si="3"/>
        <v>F</v>
      </c>
    </row>
    <row r="52" spans="1:19" ht="15.75" customHeight="1">
      <c r="A52" s="1">
        <v>50</v>
      </c>
      <c r="B52" t="s">
        <v>110</v>
      </c>
      <c r="C52" t="s">
        <v>117</v>
      </c>
      <c r="D52" t="s">
        <v>120</v>
      </c>
      <c r="E52" t="s">
        <v>192</v>
      </c>
      <c r="F52" s="47"/>
      <c r="G52" s="48"/>
      <c r="H52" s="48">
        <v>23.5</v>
      </c>
      <c r="I52" s="48"/>
      <c r="J52" s="44"/>
      <c r="K52" s="45"/>
      <c r="L52" s="48"/>
      <c r="M52" s="40">
        <f t="shared" si="0"/>
        <v>0</v>
      </c>
      <c r="N52" s="46"/>
      <c r="O52" s="49"/>
      <c r="P52" s="48"/>
      <c r="Q52" s="40">
        <f t="shared" si="1"/>
        <v>0</v>
      </c>
      <c r="R52" s="40">
        <f t="shared" si="2"/>
        <v>23.5</v>
      </c>
      <c r="S52" s="40" t="str">
        <f t="shared" si="3"/>
        <v>F</v>
      </c>
    </row>
    <row r="53" spans="1:19" ht="15.75" customHeight="1">
      <c r="A53" s="1">
        <v>51</v>
      </c>
      <c r="B53" t="s">
        <v>111</v>
      </c>
      <c r="C53" t="s">
        <v>117</v>
      </c>
      <c r="D53" t="s">
        <v>149</v>
      </c>
      <c r="E53" t="s">
        <v>52</v>
      </c>
      <c r="F53" s="47"/>
      <c r="G53" s="48"/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0</v>
      </c>
      <c r="S53" s="40" t="str">
        <f t="shared" si="3"/>
        <v>F</v>
      </c>
    </row>
    <row r="54" spans="1:19" ht="15.75" customHeight="1">
      <c r="A54" s="1">
        <v>52</v>
      </c>
      <c r="B54" t="s">
        <v>112</v>
      </c>
      <c r="C54" t="s">
        <v>117</v>
      </c>
      <c r="D54" t="s">
        <v>150</v>
      </c>
      <c r="E54" t="s">
        <v>193</v>
      </c>
      <c r="F54" s="47"/>
      <c r="G54" s="48"/>
      <c r="H54" s="48">
        <v>15</v>
      </c>
      <c r="I54" s="48"/>
      <c r="J54" s="44">
        <v>17</v>
      </c>
      <c r="K54" s="45"/>
      <c r="L54" s="48"/>
      <c r="M54" s="40">
        <f t="shared" si="0"/>
        <v>17</v>
      </c>
      <c r="N54" s="46"/>
      <c r="O54" s="49"/>
      <c r="P54" s="48"/>
      <c r="Q54" s="40">
        <f t="shared" si="1"/>
        <v>0</v>
      </c>
      <c r="R54" s="40">
        <f t="shared" si="2"/>
        <v>32</v>
      </c>
      <c r="S54" s="40" t="str">
        <f t="shared" si="3"/>
        <v>F</v>
      </c>
    </row>
    <row r="55" spans="1:19" ht="15.75" customHeight="1">
      <c r="A55" s="1">
        <v>53</v>
      </c>
      <c r="B55" t="s">
        <v>113</v>
      </c>
      <c r="C55" t="s">
        <v>117</v>
      </c>
      <c r="D55" t="s">
        <v>151</v>
      </c>
      <c r="E55" t="s">
        <v>194</v>
      </c>
      <c r="F55" s="47"/>
      <c r="G55" s="48"/>
      <c r="H55" s="48">
        <v>10</v>
      </c>
      <c r="I55" s="48"/>
      <c r="J55" s="44"/>
      <c r="K55" s="45"/>
      <c r="L55" s="48"/>
      <c r="M55" s="40">
        <f t="shared" si="0"/>
        <v>0</v>
      </c>
      <c r="N55" s="46"/>
      <c r="O55" s="49"/>
      <c r="P55" s="48"/>
      <c r="Q55" s="40">
        <f t="shared" si="1"/>
        <v>0</v>
      </c>
      <c r="R55" s="40">
        <f t="shared" si="2"/>
        <v>10</v>
      </c>
      <c r="S55" s="40" t="str">
        <f t="shared" si="3"/>
        <v>F</v>
      </c>
    </row>
    <row r="56" spans="1:19" ht="15.75" customHeight="1">
      <c r="A56" s="1">
        <v>54</v>
      </c>
      <c r="B56" t="s">
        <v>114</v>
      </c>
      <c r="C56" t="s">
        <v>117</v>
      </c>
      <c r="D56" t="s">
        <v>152</v>
      </c>
      <c r="E56" t="s">
        <v>186</v>
      </c>
      <c r="F56" s="47"/>
      <c r="G56" s="48"/>
      <c r="H56" s="48">
        <v>22.5</v>
      </c>
      <c r="I56" s="48"/>
      <c r="J56" s="44">
        <v>15.5</v>
      </c>
      <c r="K56" s="45"/>
      <c r="L56" s="48"/>
      <c r="M56" s="40">
        <f t="shared" si="0"/>
        <v>15.5</v>
      </c>
      <c r="N56" s="46"/>
      <c r="O56" s="49"/>
      <c r="P56" s="48"/>
      <c r="Q56" s="40">
        <f t="shared" si="1"/>
        <v>0</v>
      </c>
      <c r="R56" s="40">
        <f t="shared" si="2"/>
        <v>38</v>
      </c>
      <c r="S56" s="40" t="str">
        <f t="shared" si="3"/>
        <v>F</v>
      </c>
    </row>
    <row r="57" spans="1:19" ht="15.75" customHeight="1">
      <c r="A57" s="1">
        <v>55</v>
      </c>
      <c r="B57" t="s">
        <v>108</v>
      </c>
      <c r="C57" t="s">
        <v>118</v>
      </c>
      <c r="D57" t="s">
        <v>56</v>
      </c>
      <c r="E57" t="s">
        <v>195</v>
      </c>
      <c r="F57" s="47"/>
      <c r="G57" s="48"/>
      <c r="H57" s="48">
        <v>19.5</v>
      </c>
      <c r="I57" s="48"/>
      <c r="J57" s="44">
        <v>20.5</v>
      </c>
      <c r="K57" s="45"/>
      <c r="L57" s="48"/>
      <c r="M57" s="40">
        <f t="shared" si="0"/>
        <v>20.5</v>
      </c>
      <c r="N57" s="46"/>
      <c r="O57" s="49"/>
      <c r="P57" s="48"/>
      <c r="Q57" s="40">
        <f t="shared" si="1"/>
        <v>0</v>
      </c>
      <c r="R57" s="40">
        <f t="shared" si="2"/>
        <v>40</v>
      </c>
      <c r="S57" s="40" t="str">
        <f t="shared" si="3"/>
        <v>F</v>
      </c>
    </row>
    <row r="58" spans="1:19" ht="15.75" customHeight="1">
      <c r="A58" s="1">
        <v>56</v>
      </c>
      <c r="B58" t="s">
        <v>96</v>
      </c>
      <c r="C58" t="s">
        <v>118</v>
      </c>
      <c r="D58" t="s">
        <v>47</v>
      </c>
      <c r="E58" t="s">
        <v>196</v>
      </c>
      <c r="F58" s="47"/>
      <c r="G58" s="48"/>
      <c r="H58" s="48"/>
      <c r="I58" s="48"/>
      <c r="J58" s="44"/>
      <c r="K58" s="45"/>
      <c r="L58" s="48"/>
      <c r="M58" s="40">
        <f t="shared" si="0"/>
        <v>0</v>
      </c>
      <c r="N58" s="46"/>
      <c r="O58" s="49"/>
      <c r="P58" s="48"/>
      <c r="Q58" s="40">
        <f t="shared" si="1"/>
        <v>0</v>
      </c>
      <c r="R58" s="40">
        <f t="shared" si="2"/>
        <v>0</v>
      </c>
      <c r="S58" s="40" t="str">
        <f t="shared" si="3"/>
        <v>F</v>
      </c>
    </row>
    <row r="59" spans="1:19" ht="15.75" customHeight="1">
      <c r="A59" s="1">
        <v>57</v>
      </c>
      <c r="B59" t="s">
        <v>100</v>
      </c>
      <c r="C59" t="s">
        <v>59</v>
      </c>
      <c r="D59" t="s">
        <v>53</v>
      </c>
      <c r="E59" t="s">
        <v>197</v>
      </c>
      <c r="F59" s="47"/>
      <c r="G59" s="48"/>
      <c r="H59" s="48"/>
      <c r="I59" s="48"/>
      <c r="J59" s="44"/>
      <c r="K59" s="45"/>
      <c r="L59" s="48"/>
      <c r="M59" s="40">
        <f t="shared" si="0"/>
        <v>0</v>
      </c>
      <c r="N59" s="46"/>
      <c r="O59" s="49"/>
      <c r="P59" s="48"/>
      <c r="Q59" s="40">
        <f t="shared" si="1"/>
        <v>0</v>
      </c>
      <c r="R59" s="40">
        <f t="shared" si="2"/>
        <v>0</v>
      </c>
      <c r="S59" s="40" t="str">
        <f t="shared" si="3"/>
        <v>F</v>
      </c>
    </row>
    <row r="60" spans="1:19" ht="15.75" customHeight="1">
      <c r="A60" s="1">
        <v>58</v>
      </c>
      <c r="B60" t="s">
        <v>76</v>
      </c>
      <c r="C60" t="s">
        <v>61</v>
      </c>
      <c r="D60" t="s">
        <v>153</v>
      </c>
      <c r="E60" t="s">
        <v>198</v>
      </c>
      <c r="F60" s="47"/>
      <c r="G60" s="48"/>
      <c r="H60" s="48"/>
      <c r="I60" s="48"/>
      <c r="J60" s="44"/>
      <c r="K60" s="45"/>
      <c r="L60" s="48"/>
      <c r="M60" s="40">
        <f t="shared" si="0"/>
        <v>0</v>
      </c>
      <c r="N60" s="46"/>
      <c r="O60" s="49"/>
      <c r="P60" s="48"/>
      <c r="Q60" s="40">
        <f t="shared" si="1"/>
        <v>0</v>
      </c>
      <c r="R60" s="40">
        <f t="shared" si="2"/>
        <v>0</v>
      </c>
      <c r="S60" s="40" t="str">
        <f t="shared" si="3"/>
        <v>F</v>
      </c>
    </row>
    <row r="61" spans="1:19" ht="15.75" customHeight="1">
      <c r="A61" s="50">
        <v>59</v>
      </c>
      <c r="B61" s="50">
        <v>192</v>
      </c>
      <c r="C61" s="50">
        <v>2016</v>
      </c>
      <c r="D61" s="50" t="s">
        <v>199</v>
      </c>
      <c r="E61" s="50" t="s">
        <v>49</v>
      </c>
      <c r="F61" s="51"/>
      <c r="G61" s="52"/>
      <c r="H61" s="52">
        <v>15.5</v>
      </c>
      <c r="I61" s="52"/>
      <c r="J61" s="53">
        <v>5</v>
      </c>
      <c r="K61" s="54"/>
      <c r="L61" s="52"/>
      <c r="M61" s="55">
        <f t="shared" si="0"/>
        <v>5</v>
      </c>
      <c r="N61" s="53"/>
      <c r="O61" s="52"/>
      <c r="P61" s="52"/>
      <c r="Q61" s="55">
        <f t="shared" si="1"/>
        <v>0</v>
      </c>
      <c r="R61" s="55">
        <f t="shared" si="2"/>
        <v>20.5</v>
      </c>
      <c r="S61" s="55" t="str">
        <f t="shared" si="3"/>
        <v>F</v>
      </c>
    </row>
    <row r="62" spans="1:19" ht="15.75" customHeight="1">
      <c r="A62" s="50">
        <v>60</v>
      </c>
      <c r="B62" s="50">
        <v>199</v>
      </c>
      <c r="C62" s="50">
        <v>2016</v>
      </c>
      <c r="D62" s="50" t="s">
        <v>200</v>
      </c>
      <c r="E62" s="50" t="s">
        <v>201</v>
      </c>
      <c r="F62" s="51"/>
      <c r="G62" s="52"/>
      <c r="H62" s="52">
        <v>16</v>
      </c>
      <c r="I62" s="52"/>
      <c r="J62" s="53">
        <v>20.5</v>
      </c>
      <c r="K62" s="54"/>
      <c r="L62" s="52"/>
      <c r="M62" s="55">
        <f t="shared" si="0"/>
        <v>20.5</v>
      </c>
      <c r="N62" s="53"/>
      <c r="O62" s="52"/>
      <c r="P62" s="52"/>
      <c r="Q62" s="55">
        <f t="shared" si="1"/>
        <v>0</v>
      </c>
      <c r="R62" s="55">
        <f t="shared" si="2"/>
        <v>36.5</v>
      </c>
      <c r="S62" s="55" t="str">
        <f t="shared" si="3"/>
        <v>F</v>
      </c>
    </row>
    <row r="63" spans="1:19" ht="15.75" customHeight="1">
      <c r="A63" s="50">
        <v>61</v>
      </c>
      <c r="B63" s="50">
        <v>167</v>
      </c>
      <c r="C63" s="50">
        <v>2014</v>
      </c>
      <c r="D63" s="50" t="s">
        <v>137</v>
      </c>
      <c r="E63" s="50" t="s">
        <v>202</v>
      </c>
      <c r="F63" s="51"/>
      <c r="G63" s="52"/>
      <c r="H63" s="52">
        <v>12</v>
      </c>
      <c r="I63" s="52"/>
      <c r="J63" s="53">
        <v>18.5</v>
      </c>
      <c r="K63" s="54"/>
      <c r="L63" s="52"/>
      <c r="M63" s="55">
        <f t="shared" si="0"/>
        <v>18.5</v>
      </c>
      <c r="N63" s="53"/>
      <c r="O63" s="52"/>
      <c r="P63" s="52"/>
      <c r="Q63" s="55">
        <f t="shared" si="1"/>
        <v>0</v>
      </c>
      <c r="R63" s="55">
        <f t="shared" si="2"/>
        <v>30.5</v>
      </c>
      <c r="S63" s="55" t="str">
        <f t="shared" si="3"/>
        <v>F</v>
      </c>
    </row>
    <row r="64" spans="1:20" ht="15.75" customHeight="1">
      <c r="A64" s="56">
        <v>62</v>
      </c>
      <c r="B64" s="56">
        <v>189</v>
      </c>
      <c r="C64" s="56">
        <v>2016</v>
      </c>
      <c r="D64" s="56" t="s">
        <v>47</v>
      </c>
      <c r="E64" s="56" t="s">
        <v>203</v>
      </c>
      <c r="F64" s="57"/>
      <c r="G64" s="58"/>
      <c r="H64" s="58">
        <v>25</v>
      </c>
      <c r="I64" s="58"/>
      <c r="J64" s="59">
        <v>18.5</v>
      </c>
      <c r="K64" s="59">
        <v>20.5</v>
      </c>
      <c r="L64" s="58"/>
      <c r="M64" s="60">
        <f>MAX(J64,K64,L64)</f>
        <v>20.5</v>
      </c>
      <c r="N64" s="59"/>
      <c r="O64" s="58"/>
      <c r="P64" s="58"/>
      <c r="Q64" s="60">
        <f>MAX(N64,O64,P64)</f>
        <v>0</v>
      </c>
      <c r="R64" s="60">
        <f t="shared" si="2"/>
        <v>45.5</v>
      </c>
      <c r="S64" s="60" t="str">
        <f t="shared" si="3"/>
        <v>F</v>
      </c>
      <c r="T64" s="38"/>
    </row>
    <row r="65" spans="1:19" ht="15.75" customHeight="1">
      <c r="A65" s="50">
        <v>63</v>
      </c>
      <c r="B65" s="50">
        <v>173</v>
      </c>
      <c r="C65" s="50">
        <v>2016</v>
      </c>
      <c r="D65" s="50" t="s">
        <v>47</v>
      </c>
      <c r="E65" s="50" t="s">
        <v>204</v>
      </c>
      <c r="F65" s="51"/>
      <c r="G65" s="52"/>
      <c r="H65" s="52">
        <v>25</v>
      </c>
      <c r="I65" s="52"/>
      <c r="J65" s="53">
        <v>6</v>
      </c>
      <c r="K65" s="54">
        <v>7.5</v>
      </c>
      <c r="L65" s="52"/>
      <c r="M65" s="55">
        <f>MAX(J65,K65,L65)</f>
        <v>7.5</v>
      </c>
      <c r="N65" s="53"/>
      <c r="O65" s="52"/>
      <c r="P65" s="52"/>
      <c r="Q65" s="55">
        <f>MAX(N65,O65,P65)</f>
        <v>0</v>
      </c>
      <c r="R65" s="55">
        <f t="shared" si="2"/>
        <v>32.5</v>
      </c>
      <c r="S65" s="55" t="str">
        <f t="shared" si="3"/>
        <v>F</v>
      </c>
    </row>
    <row r="66" spans="1:19" ht="15.75" customHeight="1">
      <c r="A66" s="50">
        <v>64</v>
      </c>
      <c r="B66" s="50">
        <v>195</v>
      </c>
      <c r="C66" s="50">
        <v>2012</v>
      </c>
      <c r="D66" s="50" t="s">
        <v>60</v>
      </c>
      <c r="E66" s="50" t="s">
        <v>206</v>
      </c>
      <c r="F66" s="51"/>
      <c r="G66" s="52"/>
      <c r="H66" s="52">
        <v>6.5</v>
      </c>
      <c r="I66" s="52"/>
      <c r="J66" s="53"/>
      <c r="K66" s="54">
        <v>14.5</v>
      </c>
      <c r="L66" s="52"/>
      <c r="M66" s="55">
        <f>MAX(J66,K66,L66)</f>
        <v>14.5</v>
      </c>
      <c r="N66" s="53"/>
      <c r="O66" s="52"/>
      <c r="P66" s="52"/>
      <c r="Q66" s="55">
        <f>MAX(N66,O66,P66)</f>
        <v>0</v>
      </c>
      <c r="R66" s="55">
        <f>F66+H66+M66+Q66+G66+I66</f>
        <v>21</v>
      </c>
      <c r="S66" s="55" t="str">
        <f>IF(R66&gt;=90,"A",IF(R66&gt;=80,"B",IF(R66&gt;=70,"C",IF(R66&gt;=60,"D",IF(R66&gt;=50,"E","F")))))</f>
        <v>F</v>
      </c>
    </row>
    <row r="67" spans="1:19" ht="15">
      <c r="A67" s="50">
        <v>65</v>
      </c>
      <c r="B67" s="50">
        <v>196</v>
      </c>
      <c r="C67" s="50">
        <v>2016</v>
      </c>
      <c r="D67" s="50" t="s">
        <v>126</v>
      </c>
      <c r="E67" s="50" t="s">
        <v>207</v>
      </c>
      <c r="F67" s="51"/>
      <c r="G67" s="52"/>
      <c r="H67" s="52">
        <v>7.5</v>
      </c>
      <c r="I67" s="52"/>
      <c r="J67" s="53"/>
      <c r="K67" s="54">
        <v>34</v>
      </c>
      <c r="L67" s="52"/>
      <c r="M67" s="55">
        <f>MAX(J67,K67,L67)</f>
        <v>34</v>
      </c>
      <c r="N67" s="53"/>
      <c r="O67" s="52"/>
      <c r="P67" s="52"/>
      <c r="Q67" s="55"/>
      <c r="R67" s="55"/>
      <c r="S67" s="55"/>
    </row>
    <row r="68" spans="1:19" ht="15">
      <c r="A68" s="50">
        <v>66</v>
      </c>
      <c r="B68" s="50">
        <v>180</v>
      </c>
      <c r="C68" s="50">
        <v>2016</v>
      </c>
      <c r="D68" s="50" t="s">
        <v>208</v>
      </c>
      <c r="E68" s="50" t="s">
        <v>209</v>
      </c>
      <c r="F68" s="51"/>
      <c r="G68" s="52"/>
      <c r="H68" s="52">
        <v>11.5</v>
      </c>
      <c r="I68" s="52"/>
      <c r="J68" s="53"/>
      <c r="K68" s="54"/>
      <c r="L68" s="52"/>
      <c r="M68" s="55"/>
      <c r="N68" s="53"/>
      <c r="O68" s="52"/>
      <c r="P68" s="52"/>
      <c r="Q68" s="55"/>
      <c r="R68" s="55"/>
      <c r="S68" s="55"/>
    </row>
    <row r="69" spans="1:19" ht="15">
      <c r="A69" s="50">
        <v>67</v>
      </c>
      <c r="B69" s="50">
        <v>163</v>
      </c>
      <c r="C69" s="50">
        <v>2012</v>
      </c>
      <c r="D69" s="50" t="s">
        <v>50</v>
      </c>
      <c r="E69" s="50" t="s">
        <v>210</v>
      </c>
      <c r="F69" s="51"/>
      <c r="G69" s="52"/>
      <c r="H69" s="52">
        <v>12</v>
      </c>
      <c r="I69" s="52"/>
      <c r="J69" s="53"/>
      <c r="K69" s="54">
        <v>8</v>
      </c>
      <c r="L69" s="52"/>
      <c r="M69" s="55"/>
      <c r="N69" s="53"/>
      <c r="O69" s="52"/>
      <c r="P69" s="52"/>
      <c r="Q69" s="55"/>
      <c r="R69" s="55"/>
      <c r="S69" s="55"/>
    </row>
    <row r="70" spans="1:19" ht="15">
      <c r="A70" s="50">
        <v>68</v>
      </c>
      <c r="B70" s="50">
        <v>216</v>
      </c>
      <c r="C70" s="50">
        <v>2013</v>
      </c>
      <c r="D70" s="50" t="s">
        <v>211</v>
      </c>
      <c r="E70" s="50" t="s">
        <v>212</v>
      </c>
      <c r="F70" s="51"/>
      <c r="G70" s="52"/>
      <c r="H70" s="52">
        <v>10.5</v>
      </c>
      <c r="I70" s="52"/>
      <c r="J70" s="53"/>
      <c r="K70" s="54"/>
      <c r="L70" s="52"/>
      <c r="M70" s="55"/>
      <c r="N70" s="53"/>
      <c r="O70" s="52"/>
      <c r="P70" s="52"/>
      <c r="Q70" s="55"/>
      <c r="R70" s="55"/>
      <c r="S70" s="55"/>
    </row>
    <row r="71" spans="1:19" ht="15">
      <c r="A71" s="50">
        <v>69</v>
      </c>
      <c r="B71" s="50">
        <v>215</v>
      </c>
      <c r="C71" s="50">
        <v>2016</v>
      </c>
      <c r="D71" s="50" t="s">
        <v>213</v>
      </c>
      <c r="E71" s="50" t="s">
        <v>214</v>
      </c>
      <c r="F71" s="51"/>
      <c r="G71" s="52"/>
      <c r="H71" s="52">
        <v>6</v>
      </c>
      <c r="I71" s="52"/>
      <c r="J71" s="53"/>
      <c r="K71" s="54"/>
      <c r="L71" s="52"/>
      <c r="M71" s="55"/>
      <c r="N71" s="53"/>
      <c r="O71" s="52"/>
      <c r="P71" s="52"/>
      <c r="Q71" s="55"/>
      <c r="R71" s="55"/>
      <c r="S71" s="55"/>
    </row>
    <row r="72" spans="1:19" ht="15">
      <c r="A72" s="50">
        <v>70</v>
      </c>
      <c r="B72" s="50">
        <v>179</v>
      </c>
      <c r="C72" s="50">
        <v>2011</v>
      </c>
      <c r="D72" s="50" t="s">
        <v>130</v>
      </c>
      <c r="E72" s="50" t="s">
        <v>215</v>
      </c>
      <c r="F72" s="51"/>
      <c r="G72" s="52"/>
      <c r="H72" s="52">
        <v>10.5</v>
      </c>
      <c r="I72" s="52"/>
      <c r="J72" s="53"/>
      <c r="K72" s="54">
        <v>6</v>
      </c>
      <c r="L72" s="52"/>
      <c r="M72" s="55"/>
      <c r="N72" s="53"/>
      <c r="O72" s="52"/>
      <c r="P72" s="52"/>
      <c r="Q72" s="55"/>
      <c r="R72" s="55"/>
      <c r="S72" s="55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">
      <selection activeCell="E12" sqref="E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1" t="s">
        <v>31</v>
      </c>
      <c r="B1" s="81"/>
      <c r="C1" s="81"/>
      <c r="D1" s="81"/>
      <c r="E1" s="81"/>
      <c r="F1" s="81"/>
      <c r="G1" s="81"/>
      <c r="H1" s="81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3" t="s">
        <v>39</v>
      </c>
      <c r="B3" s="83"/>
      <c r="C3" s="83"/>
      <c r="D3" s="83"/>
      <c r="E3" s="83"/>
      <c r="F3" s="83"/>
      <c r="G3" s="83"/>
      <c r="H3" s="83"/>
      <c r="I3" s="83"/>
      <c r="J3" s="9"/>
      <c r="K3" s="9"/>
      <c r="L3" s="12"/>
    </row>
    <row r="4" spans="1:12" ht="15">
      <c r="A4" s="84" t="s">
        <v>0</v>
      </c>
      <c r="B4" s="84"/>
      <c r="C4" s="82" t="s">
        <v>40</v>
      </c>
      <c r="D4" s="82"/>
      <c r="E4" s="82"/>
      <c r="F4" s="22" t="s">
        <v>36</v>
      </c>
      <c r="G4" s="80" t="s">
        <v>46</v>
      </c>
      <c r="H4" s="80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0"/>
      <c r="H6" s="80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80"/>
      <c r="H7" s="80"/>
      <c r="I7" s="21"/>
      <c r="J7" s="9"/>
      <c r="K7" s="9"/>
      <c r="L7" s="12"/>
    </row>
    <row r="8" spans="1:12" ht="15.75" thickBot="1">
      <c r="A8" s="89" t="s">
        <v>41</v>
      </c>
      <c r="B8" s="89"/>
      <c r="C8" s="89"/>
      <c r="D8" s="89"/>
      <c r="E8" s="92" t="s">
        <v>37</v>
      </c>
      <c r="F8" s="92"/>
      <c r="G8" s="92"/>
      <c r="H8" s="92"/>
      <c r="I8" s="11"/>
      <c r="J8" s="9"/>
      <c r="K8" s="9"/>
      <c r="L8" s="12"/>
    </row>
    <row r="9" spans="1:12" ht="15">
      <c r="A9" s="90" t="s">
        <v>1</v>
      </c>
      <c r="B9" s="85" t="s">
        <v>2</v>
      </c>
      <c r="C9" s="85" t="s">
        <v>3</v>
      </c>
      <c r="D9" s="85" t="s">
        <v>4</v>
      </c>
      <c r="E9" s="85"/>
      <c r="F9" s="85" t="s">
        <v>5</v>
      </c>
      <c r="G9" s="85" t="s">
        <v>6</v>
      </c>
      <c r="H9" s="86"/>
      <c r="I9" s="9"/>
      <c r="J9" s="9"/>
      <c r="K9" s="9"/>
      <c r="L9" s="12"/>
    </row>
    <row r="10" spans="1:12" ht="15">
      <c r="A10" s="91"/>
      <c r="B10" s="87"/>
      <c r="C10" s="87"/>
      <c r="D10" s="87"/>
      <c r="E10" s="87"/>
      <c r="F10" s="87"/>
      <c r="G10" s="87"/>
      <c r="H10" s="88"/>
      <c r="I10" s="9"/>
      <c r="J10" s="9"/>
      <c r="K10" s="9"/>
      <c r="L10" s="12"/>
    </row>
    <row r="11" spans="1:12" ht="33.75">
      <c r="A11" s="91"/>
      <c r="B11" s="87"/>
      <c r="C11" s="87"/>
      <c r="D11" s="20" t="s">
        <v>7</v>
      </c>
      <c r="E11" s="20" t="s">
        <v>8</v>
      </c>
      <c r="F11" s="87"/>
      <c r="G11" s="87"/>
      <c r="H11" s="88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130/2018</v>
      </c>
      <c r="C12" s="1" t="str">
        <f>Sheet1!D3&amp;" "&amp;Sheet1!E3</f>
        <v>Lela Stanković</v>
      </c>
      <c r="D12" s="4">
        <f>Sheet1!G3+Sheet1!I3+Sheet1!M3+Sheet1!F3+Sheet1!H3</f>
        <v>70</v>
      </c>
      <c r="E12" s="4">
        <f>Sheet1!Q3</f>
        <v>0</v>
      </c>
      <c r="F12" s="4">
        <f>Sheet1!R3</f>
        <v>70</v>
      </c>
      <c r="G12" s="4" t="str">
        <f>Sheet1!S3</f>
        <v>C</v>
      </c>
      <c r="H12" s="7" t="str">
        <f>IF(F12&gt;=90,"Odlican",IF(F12&gt;=80,"Vrlo dobar",IF(F12&gt;=70,"Dobar",IF(F12&gt;=60,"Zadovoljavajuci",IF(F12&gt;=50,"Dovoljan","Nedovoljan")))))</f>
        <v>Dobar</v>
      </c>
    </row>
    <row r="13" spans="1:8" ht="15">
      <c r="A13" s="6">
        <f>Sheet1!A4</f>
        <v>2</v>
      </c>
      <c r="B13" s="1" t="str">
        <f>Sheet1!B4&amp;"/"&amp;Sheet1!C4</f>
        <v>131/2018</v>
      </c>
      <c r="C13" s="1" t="str">
        <f>Sheet1!D4&amp;" "&amp;Sheet1!E4</f>
        <v>Katarina Jukić</v>
      </c>
      <c r="D13" s="43">
        <f>Sheet1!G4+Sheet1!I4+Sheet1!M4+Sheet1!F4+Sheet1!H4</f>
        <v>15</v>
      </c>
      <c r="E13" s="4">
        <f>Sheet1!Q4</f>
        <v>0</v>
      </c>
      <c r="F13" s="4">
        <f>Sheet1!R4</f>
        <v>15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132/2018</v>
      </c>
      <c r="C14" s="1" t="str">
        <f>Sheet1!D5&amp;" "&amp;Sheet1!E5</f>
        <v>Marija Đukanović</v>
      </c>
      <c r="D14" s="43">
        <f>Sheet1!G5+Sheet1!I5+Sheet1!M5+Sheet1!F5+Sheet1!H5</f>
        <v>8.5</v>
      </c>
      <c r="E14" s="4">
        <f>Sheet1!Q5</f>
        <v>0</v>
      </c>
      <c r="F14" s="4">
        <f>Sheet1!R5</f>
        <v>8.5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134/2018</v>
      </c>
      <c r="C15" s="1" t="str">
        <f>Sheet1!D6&amp;" "&amp;Sheet1!E6</f>
        <v>Nela Đukanović</v>
      </c>
      <c r="D15" s="43">
        <f>Sheet1!G6+Sheet1!I6+Sheet1!M6+Sheet1!F6+Sheet1!H6</f>
        <v>11</v>
      </c>
      <c r="E15" s="4">
        <f>Sheet1!Q6</f>
        <v>0</v>
      </c>
      <c r="F15" s="4">
        <f>Sheet1!R6</f>
        <v>11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135/2018</v>
      </c>
      <c r="C16" s="1" t="str">
        <f>Sheet1!D7&amp;" "&amp;Sheet1!E7</f>
        <v>Bojana Kovač</v>
      </c>
      <c r="D16" s="43">
        <f>Sheet1!G7+Sheet1!I7+Sheet1!M7+Sheet1!F7+Sheet1!H7</f>
        <v>0</v>
      </c>
      <c r="E16" s="4">
        <f>Sheet1!Q7</f>
        <v>0</v>
      </c>
      <c r="F16" s="4">
        <f>Sheet1!R7</f>
        <v>0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136/2018</v>
      </c>
      <c r="C17" s="1" t="str">
        <f>Sheet1!D8&amp;" "&amp;Sheet1!E8</f>
        <v>Maja Eraković</v>
      </c>
      <c r="D17" s="43">
        <f>Sheet1!G8+Sheet1!I8+Sheet1!M8+Sheet1!F8+Sheet1!H8</f>
        <v>59.5</v>
      </c>
      <c r="E17" s="4">
        <f>Sheet1!Q8</f>
        <v>0</v>
      </c>
      <c r="F17" s="4">
        <f>Sheet1!R8</f>
        <v>59.5</v>
      </c>
      <c r="G17" s="4" t="str">
        <f>Sheet1!S8</f>
        <v>E</v>
      </c>
      <c r="H17" s="7" t="str">
        <f t="shared" si="0"/>
        <v>Dovoljan</v>
      </c>
    </row>
    <row r="18" spans="1:8" ht="15">
      <c r="A18" s="6">
        <f>Sheet1!A9</f>
        <v>7</v>
      </c>
      <c r="B18" s="1" t="str">
        <f>Sheet1!B9&amp;"/"&amp;Sheet1!C9</f>
        <v>137/2018</v>
      </c>
      <c r="C18" s="1" t="str">
        <f>Sheet1!D9&amp;" "&amp;Sheet1!E9</f>
        <v>Mirjana Peković</v>
      </c>
      <c r="D18" s="43">
        <f>Sheet1!G9+Sheet1!I9+Sheet1!M9+Sheet1!F9+Sheet1!H9</f>
        <v>44.5</v>
      </c>
      <c r="E18" s="4">
        <f>Sheet1!Q9</f>
        <v>0</v>
      </c>
      <c r="F18" s="4">
        <f>Sheet1!R9</f>
        <v>44.5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139/2018</v>
      </c>
      <c r="C19" s="1" t="str">
        <f>Sheet1!D10&amp;" "&amp;Sheet1!E10</f>
        <v>Marija Milić</v>
      </c>
      <c r="D19" s="43">
        <f>Sheet1!G10+Sheet1!I10+Sheet1!M10+Sheet1!F10+Sheet1!H10</f>
        <v>49</v>
      </c>
      <c r="E19" s="4">
        <f>Sheet1!Q10</f>
        <v>0</v>
      </c>
      <c r="F19" s="4">
        <f>Sheet1!R10</f>
        <v>49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140/2018</v>
      </c>
      <c r="C20" s="1" t="str">
        <f>Sheet1!D11&amp;" "&amp;Sheet1!E11</f>
        <v>Vladana Grozdanić</v>
      </c>
      <c r="D20" s="43">
        <f>Sheet1!G11+Sheet1!I11+Sheet1!M11+Sheet1!F11+Sheet1!H11</f>
        <v>0</v>
      </c>
      <c r="E20" s="4">
        <f>Sheet1!Q11</f>
        <v>0</v>
      </c>
      <c r="F20" s="4">
        <f>Sheet1!R11</f>
        <v>0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142/2018</v>
      </c>
      <c r="C21" s="1" t="str">
        <f>Sheet1!D12&amp;" "&amp;Sheet1!E12</f>
        <v>Jovana Kovač</v>
      </c>
      <c r="D21" s="43">
        <f>Sheet1!G12+Sheet1!I12+Sheet1!M12+Sheet1!F12+Sheet1!H12</f>
        <v>23.5</v>
      </c>
      <c r="E21" s="4">
        <f>Sheet1!Q12</f>
        <v>0</v>
      </c>
      <c r="F21" s="4">
        <f>Sheet1!R12</f>
        <v>23.5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143/2018</v>
      </c>
      <c r="C22" s="1" t="str">
        <f>Sheet1!D13&amp;" "&amp;Sheet1!E13</f>
        <v>Elena Cvetkov</v>
      </c>
      <c r="D22" s="43">
        <f>Sheet1!G13+Sheet1!I13+Sheet1!M13+Sheet1!F13+Sheet1!H13</f>
        <v>65.5</v>
      </c>
      <c r="E22" s="4">
        <f>Sheet1!Q13</f>
        <v>0</v>
      </c>
      <c r="F22" s="4">
        <f>Sheet1!R13</f>
        <v>65.5</v>
      </c>
      <c r="G22" s="4" t="str">
        <f>Sheet1!S13</f>
        <v>D</v>
      </c>
      <c r="H22" s="7" t="str">
        <f t="shared" si="0"/>
        <v>Zadovoljavajuci</v>
      </c>
    </row>
    <row r="23" spans="1:8" ht="15">
      <c r="A23" s="6">
        <f>Sheet1!A14</f>
        <v>12</v>
      </c>
      <c r="B23" s="1" t="str">
        <f>Sheet1!B14&amp;"/"&amp;Sheet1!C14</f>
        <v>145/2018</v>
      </c>
      <c r="C23" s="1" t="str">
        <f>Sheet1!D14&amp;" "&amp;Sheet1!E14</f>
        <v>Rosa Popović</v>
      </c>
      <c r="D23" s="43">
        <f>Sheet1!G14+Sheet1!I14+Sheet1!M14+Sheet1!F14+Sheet1!H14</f>
        <v>24</v>
      </c>
      <c r="E23" s="4">
        <f>Sheet1!Q14</f>
        <v>0</v>
      </c>
      <c r="F23" s="4">
        <f>Sheet1!R14</f>
        <v>24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148/2018</v>
      </c>
      <c r="C24" s="1" t="str">
        <f>Sheet1!D15&amp;" "&amp;Sheet1!E15</f>
        <v>Luka Aranitović</v>
      </c>
      <c r="D24" s="43">
        <f>Sheet1!G15+Sheet1!I15+Sheet1!M15+Sheet1!F15+Sheet1!H15</f>
        <v>28</v>
      </c>
      <c r="E24" s="4">
        <f>Sheet1!Q15</f>
        <v>0</v>
      </c>
      <c r="F24" s="4">
        <f>Sheet1!R15</f>
        <v>28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149/2018</v>
      </c>
      <c r="C25" s="1" t="str">
        <f>Sheet1!D16&amp;" "&amp;Sheet1!E16</f>
        <v>Vladana Mumin</v>
      </c>
      <c r="D25" s="43">
        <f>Sheet1!G16+Sheet1!I16+Sheet1!M16+Sheet1!F16+Sheet1!H16</f>
        <v>15.5</v>
      </c>
      <c r="E25" s="4">
        <f>Sheet1!Q16</f>
        <v>0</v>
      </c>
      <c r="F25" s="4">
        <f>Sheet1!R16</f>
        <v>15.5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150/2018</v>
      </c>
      <c r="C26" s="1" t="str">
        <f>Sheet1!D17&amp;" "&amp;Sheet1!E17</f>
        <v>Aleksandra Jeknić</v>
      </c>
      <c r="D26" s="43">
        <f>Sheet1!G17+Sheet1!I17+Sheet1!M17+Sheet1!F17+Sheet1!H17</f>
        <v>27</v>
      </c>
      <c r="E26" s="4">
        <f>Sheet1!Q17</f>
        <v>0</v>
      </c>
      <c r="F26" s="4">
        <f>Sheet1!R17</f>
        <v>27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152/2018</v>
      </c>
      <c r="C27" s="1" t="str">
        <f>Sheet1!D18&amp;" "&amp;Sheet1!E18</f>
        <v>Milica Marović</v>
      </c>
      <c r="D27" s="43">
        <f>Sheet1!G18+Sheet1!I18+Sheet1!M18+Sheet1!F18+Sheet1!H18</f>
        <v>17</v>
      </c>
      <c r="E27" s="4">
        <f>Sheet1!Q18</f>
        <v>0</v>
      </c>
      <c r="F27" s="4">
        <f>Sheet1!R18</f>
        <v>17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153/2018</v>
      </c>
      <c r="C28" s="1" t="str">
        <f>Sheet1!D19&amp;" "&amp;Sheet1!E19</f>
        <v>Nikoleta Radević</v>
      </c>
      <c r="D28" s="43">
        <f>Sheet1!G19+Sheet1!I19+Sheet1!M19+Sheet1!F19+Sheet1!H19</f>
        <v>43</v>
      </c>
      <c r="E28" s="4">
        <f>Sheet1!Q19</f>
        <v>0</v>
      </c>
      <c r="F28" s="4">
        <f>Sheet1!R19</f>
        <v>43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155/2018</v>
      </c>
      <c r="C29" s="1" t="str">
        <f>Sheet1!D20&amp;" "&amp;Sheet1!E20</f>
        <v>Helena Božović</v>
      </c>
      <c r="D29" s="43">
        <f>Sheet1!G20+Sheet1!I20+Sheet1!M20+Sheet1!F20+Sheet1!H20</f>
        <v>0</v>
      </c>
      <c r="E29" s="4">
        <f>Sheet1!Q20</f>
        <v>0</v>
      </c>
      <c r="F29" s="4">
        <f>Sheet1!R20</f>
        <v>0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156/2018</v>
      </c>
      <c r="C30" s="1" t="str">
        <f>Sheet1!D21&amp;" "&amp;Sheet1!E21</f>
        <v>Miomirka Korać</v>
      </c>
      <c r="D30" s="43">
        <f>Sheet1!G21+Sheet1!I21+Sheet1!M21+Sheet1!F21+Sheet1!H21</f>
        <v>32.5</v>
      </c>
      <c r="E30" s="4">
        <f>Sheet1!Q21</f>
        <v>0</v>
      </c>
      <c r="F30" s="4">
        <f>Sheet1!R21</f>
        <v>32.5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160/2018</v>
      </c>
      <c r="C31" s="1" t="str">
        <f>Sheet1!D22&amp;" "&amp;Sheet1!E22</f>
        <v>Milena Glavčić</v>
      </c>
      <c r="D31" s="43">
        <f>Sheet1!G22+Sheet1!I22+Sheet1!M22+Sheet1!F22+Sheet1!H22</f>
        <v>28.5</v>
      </c>
      <c r="E31" s="4">
        <f>Sheet1!Q22</f>
        <v>0</v>
      </c>
      <c r="F31" s="4">
        <f>Sheet1!R22</f>
        <v>28.5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162/2018</v>
      </c>
      <c r="C32" s="1" t="str">
        <f>Sheet1!D23&amp;" "&amp;Sheet1!E23</f>
        <v>Milena Radović</v>
      </c>
      <c r="D32" s="43">
        <f>Sheet1!G23+Sheet1!I23+Sheet1!M23+Sheet1!F23+Sheet1!H23</f>
        <v>45.5</v>
      </c>
      <c r="E32" s="4">
        <f>Sheet1!Q23</f>
        <v>0</v>
      </c>
      <c r="F32" s="4">
        <f>Sheet1!R23</f>
        <v>45.5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164/2018</v>
      </c>
      <c r="C33" s="1" t="str">
        <f>Sheet1!D24&amp;" "&amp;Sheet1!E24</f>
        <v>Nikolina Pižurica</v>
      </c>
      <c r="D33" s="43">
        <f>Sheet1!G24+Sheet1!I24+Sheet1!M24+Sheet1!F24+Sheet1!H24</f>
        <v>27.5</v>
      </c>
      <c r="E33" s="4">
        <f>Sheet1!Q24</f>
        <v>0</v>
      </c>
      <c r="F33" s="4">
        <f>Sheet1!R24</f>
        <v>27.5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165/2018</v>
      </c>
      <c r="C34" s="1" t="str">
        <f>Sheet1!D25&amp;" "&amp;Sheet1!E25</f>
        <v>Sara Jovanović</v>
      </c>
      <c r="D34" s="43">
        <f>Sheet1!G25+Sheet1!I25+Sheet1!M25+Sheet1!F25+Sheet1!H25</f>
        <v>42</v>
      </c>
      <c r="E34" s="4">
        <f>Sheet1!Q25</f>
        <v>0</v>
      </c>
      <c r="F34" s="4">
        <f>Sheet1!R25</f>
        <v>42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169/2018</v>
      </c>
      <c r="C35" s="1" t="str">
        <f>Sheet1!D26&amp;" "&amp;Sheet1!E26</f>
        <v>Milica Jovićević</v>
      </c>
      <c r="D35" s="43">
        <f>Sheet1!G26+Sheet1!I26+Sheet1!M26+Sheet1!F26+Sheet1!H26</f>
        <v>25</v>
      </c>
      <c r="E35" s="4">
        <f>Sheet1!Q26</f>
        <v>0</v>
      </c>
      <c r="F35" s="4">
        <f>Sheet1!R26</f>
        <v>25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170/2018</v>
      </c>
      <c r="C36" s="1" t="str">
        <f>Sheet1!D27&amp;" "&amp;Sheet1!E27</f>
        <v>Milan Pavićević</v>
      </c>
      <c r="D36" s="43">
        <f>Sheet1!G27+Sheet1!I27+Sheet1!M27+Sheet1!F27+Sheet1!H27</f>
        <v>21.5</v>
      </c>
      <c r="E36" s="4">
        <f>Sheet1!Q27</f>
        <v>0</v>
      </c>
      <c r="F36" s="4">
        <f>Sheet1!R27</f>
        <v>21.5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174/2018</v>
      </c>
      <c r="C37" s="1" t="str">
        <f>Sheet1!D28&amp;" "&amp;Sheet1!E28</f>
        <v>Jelena Marković</v>
      </c>
      <c r="D37" s="43">
        <f>Sheet1!G28+Sheet1!I28+Sheet1!M28+Sheet1!F28+Sheet1!H28</f>
        <v>16</v>
      </c>
      <c r="E37" s="4">
        <f>Sheet1!Q28</f>
        <v>0</v>
      </c>
      <c r="F37" s="4">
        <f>Sheet1!R28</f>
        <v>16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176/2018</v>
      </c>
      <c r="C38" s="1" t="str">
        <f>Sheet1!D29&amp;" "&amp;Sheet1!E29</f>
        <v>Snežana Ćorić</v>
      </c>
      <c r="D38" s="43">
        <f>Sheet1!G29+Sheet1!I29+Sheet1!M29+Sheet1!F29+Sheet1!H29</f>
        <v>33</v>
      </c>
      <c r="E38" s="4">
        <f>Sheet1!Q29</f>
        <v>0</v>
      </c>
      <c r="F38" s="4">
        <f>Sheet1!R29</f>
        <v>33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184/2018</v>
      </c>
      <c r="C39" s="1" t="str">
        <f>Sheet1!D30&amp;" "&amp;Sheet1!E30</f>
        <v>Luka Jovanović</v>
      </c>
      <c r="D39" s="43">
        <f>Sheet1!G30+Sheet1!I30+Sheet1!M30+Sheet1!F30+Sheet1!H30</f>
        <v>0</v>
      </c>
      <c r="E39" s="4">
        <f>Sheet1!Q30</f>
        <v>0</v>
      </c>
      <c r="F39" s="4">
        <f>Sheet1!R30</f>
        <v>0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187/2018</v>
      </c>
      <c r="C40" s="1" t="str">
        <f>Sheet1!D31&amp;" "&amp;Sheet1!E31</f>
        <v>Milovan Pavićević</v>
      </c>
      <c r="D40" s="43">
        <f>Sheet1!G31+Sheet1!I31+Sheet1!M31+Sheet1!F31+Sheet1!H31</f>
        <v>28.5</v>
      </c>
      <c r="E40" s="4">
        <f>Sheet1!Q31</f>
        <v>0</v>
      </c>
      <c r="F40" s="4">
        <f>Sheet1!R31</f>
        <v>28.5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199/2018</v>
      </c>
      <c r="C41" s="1" t="str">
        <f>Sheet1!D32&amp;" "&amp;Sheet1!E32</f>
        <v>Mihailo Mijatović</v>
      </c>
      <c r="D41" s="43">
        <f>Sheet1!G32+Sheet1!I32+Sheet1!M32+Sheet1!F32+Sheet1!H32</f>
        <v>39</v>
      </c>
      <c r="E41" s="4">
        <f>Sheet1!Q32</f>
        <v>0</v>
      </c>
      <c r="F41" s="4">
        <f>Sheet1!R32</f>
        <v>39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202/2018</v>
      </c>
      <c r="C42" s="1" t="str">
        <f>Sheet1!D33&amp;" "&amp;Sheet1!E33</f>
        <v>Nataša Marjanović</v>
      </c>
      <c r="D42" s="43">
        <f>Sheet1!G33+Sheet1!I33+Sheet1!M33+Sheet1!F33+Sheet1!H33</f>
        <v>38</v>
      </c>
      <c r="E42" s="4">
        <f>Sheet1!Q33</f>
        <v>0</v>
      </c>
      <c r="F42" s="4">
        <f>Sheet1!R33</f>
        <v>38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203/2018</v>
      </c>
      <c r="C43" s="1" t="str">
        <f>Sheet1!D34&amp;" "&amp;Sheet1!E34</f>
        <v>Goran Popović</v>
      </c>
      <c r="D43" s="43">
        <f>Sheet1!G34+Sheet1!I34+Sheet1!M34+Sheet1!F34+Sheet1!H34</f>
        <v>31.5</v>
      </c>
      <c r="E43" s="4">
        <f>Sheet1!Q34</f>
        <v>0</v>
      </c>
      <c r="F43" s="4">
        <f>Sheet1!R34</f>
        <v>31.5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205/2018</v>
      </c>
      <c r="C44" s="1" t="str">
        <f>Sheet1!D35&amp;" "&amp;Sheet1!E35</f>
        <v>Marko Stanojkovski</v>
      </c>
      <c r="D44" s="43">
        <f>Sheet1!G35+Sheet1!I35+Sheet1!M35+Sheet1!F35+Sheet1!H35</f>
        <v>60.5</v>
      </c>
      <c r="E44" s="4">
        <f>Sheet1!Q35</f>
        <v>0</v>
      </c>
      <c r="F44" s="4">
        <f>Sheet1!R35</f>
        <v>60.5</v>
      </c>
      <c r="G44" s="4" t="str">
        <f>Sheet1!S35</f>
        <v>D</v>
      </c>
      <c r="H44" s="7" t="str">
        <f t="shared" si="0"/>
        <v>Zadovoljavajuci</v>
      </c>
    </row>
    <row r="45" spans="1:8" ht="15">
      <c r="A45" s="6">
        <f>Sheet1!A36</f>
        <v>34</v>
      </c>
      <c r="B45" s="1" t="str">
        <f>Sheet1!B36&amp;"/"&amp;Sheet1!C36</f>
        <v>209/2018</v>
      </c>
      <c r="C45" s="1" t="str">
        <f>Sheet1!D36&amp;" "&amp;Sheet1!E36</f>
        <v>Milena Đukanović</v>
      </c>
      <c r="D45" s="43">
        <f>Sheet1!G36+Sheet1!I36+Sheet1!M36+Sheet1!F36+Sheet1!H36</f>
        <v>31.5</v>
      </c>
      <c r="E45" s="4">
        <f>Sheet1!Q36</f>
        <v>0</v>
      </c>
      <c r="F45" s="4">
        <f>Sheet1!R36</f>
        <v>31.5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141/2017</v>
      </c>
      <c r="C46" s="1" t="str">
        <f>Sheet1!D37&amp;" "&amp;Sheet1!E37</f>
        <v>Milica Bogićević</v>
      </c>
      <c r="D46" s="43">
        <f>Sheet1!G37+Sheet1!I37+Sheet1!M37+Sheet1!F37+Sheet1!H37</f>
        <v>60.5</v>
      </c>
      <c r="E46" s="4">
        <f>Sheet1!Q37</f>
        <v>0</v>
      </c>
      <c r="F46" s="4">
        <f>Sheet1!R37</f>
        <v>60.5</v>
      </c>
      <c r="G46" s="4" t="str">
        <f>Sheet1!S37</f>
        <v>D</v>
      </c>
      <c r="H46" s="7" t="str">
        <f t="shared" si="0"/>
        <v>Zadovoljavajuci</v>
      </c>
    </row>
    <row r="47" spans="1:8" ht="15">
      <c r="A47" s="6">
        <f>Sheet1!A38</f>
        <v>36</v>
      </c>
      <c r="B47" s="1" t="str">
        <f>Sheet1!B38&amp;"/"&amp;Sheet1!C38</f>
        <v>144/2017</v>
      </c>
      <c r="C47" s="1" t="str">
        <f>Sheet1!D38&amp;" "&amp;Sheet1!E38</f>
        <v>Teodora Šekularac</v>
      </c>
      <c r="D47" s="43">
        <f>Sheet1!G38+Sheet1!I38+Sheet1!M38+Sheet1!F38+Sheet1!H38</f>
        <v>48</v>
      </c>
      <c r="E47" s="4">
        <f>Sheet1!Q38</f>
        <v>0</v>
      </c>
      <c r="F47" s="4">
        <f>Sheet1!R38</f>
        <v>48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158/2017</v>
      </c>
      <c r="C48" s="1" t="str">
        <f>Sheet1!D39&amp;" "&amp;Sheet1!E39</f>
        <v>Milica Nikolić</v>
      </c>
      <c r="D48" s="43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160/2017</v>
      </c>
      <c r="C49" s="1" t="str">
        <f>Sheet1!D40&amp;" "&amp;Sheet1!E40</f>
        <v>Radovan Ćipranić</v>
      </c>
      <c r="D49" s="43">
        <f>Sheet1!G40+Sheet1!I40+Sheet1!M40+Sheet1!F40+Sheet1!H40</f>
        <v>34</v>
      </c>
      <c r="E49" s="4">
        <f>Sheet1!Q40</f>
        <v>0</v>
      </c>
      <c r="F49" s="4">
        <f>Sheet1!R40</f>
        <v>34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162/2017</v>
      </c>
      <c r="C50" s="1" t="str">
        <f>Sheet1!D41&amp;" "&amp;Sheet1!E41</f>
        <v>Maja Kovačević</v>
      </c>
      <c r="D50" s="43">
        <f>Sheet1!G41+Sheet1!I41+Sheet1!M41+Sheet1!F41+Sheet1!H41</f>
        <v>22.5</v>
      </c>
      <c r="E50" s="4">
        <f>Sheet1!Q41</f>
        <v>0</v>
      </c>
      <c r="F50" s="4">
        <f>Sheet1!R41</f>
        <v>22.5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169/2017</v>
      </c>
      <c r="C51" s="1" t="str">
        <f>Sheet1!D42&amp;" "&amp;Sheet1!E42</f>
        <v>Elma Šabotić</v>
      </c>
      <c r="D51" s="43">
        <f>Sheet1!G42+Sheet1!I42+Sheet1!M42+Sheet1!F42+Sheet1!H42</f>
        <v>18</v>
      </c>
      <c r="E51" s="4">
        <f>Sheet1!Q42</f>
        <v>0</v>
      </c>
      <c r="F51" s="4">
        <f>Sheet1!R42</f>
        <v>18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176/2017</v>
      </c>
      <c r="C52" s="1" t="str">
        <f>Sheet1!D43&amp;" "&amp;Sheet1!E43</f>
        <v>Aleksandra Lukačević</v>
      </c>
      <c r="D52" s="43">
        <f>Sheet1!G43+Sheet1!I43+Sheet1!M43+Sheet1!F43+Sheet1!H43</f>
        <v>38</v>
      </c>
      <c r="E52" s="4">
        <f>Sheet1!Q43</f>
        <v>0</v>
      </c>
      <c r="F52" s="4">
        <f>Sheet1!R43</f>
        <v>38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179/2017</v>
      </c>
      <c r="C53" s="1" t="str">
        <f>Sheet1!D44&amp;" "&amp;Sheet1!E44</f>
        <v>Nikola Lađić</v>
      </c>
      <c r="D53" s="43">
        <f>Sheet1!G44+Sheet1!I44+Sheet1!M44+Sheet1!F44+Sheet1!H44</f>
        <v>6</v>
      </c>
      <c r="E53" s="4">
        <f>Sheet1!Q44</f>
        <v>0</v>
      </c>
      <c r="F53" s="4">
        <f>Sheet1!R44</f>
        <v>6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180/2017</v>
      </c>
      <c r="C54" s="1" t="str">
        <f>Sheet1!D45&amp;" "&amp;Sheet1!E45</f>
        <v>Natalija Perović</v>
      </c>
      <c r="D54" s="43">
        <f>Sheet1!G45+Sheet1!I45+Sheet1!M45+Sheet1!F45+Sheet1!H45</f>
        <v>55.5</v>
      </c>
      <c r="E54" s="4">
        <f>Sheet1!Q45</f>
        <v>0</v>
      </c>
      <c r="F54" s="4">
        <f>Sheet1!R45</f>
        <v>55.5</v>
      </c>
      <c r="G54" s="4" t="str">
        <f>Sheet1!S45</f>
        <v>E</v>
      </c>
      <c r="H54" s="7" t="str">
        <f t="shared" si="0"/>
        <v>Dovoljan</v>
      </c>
    </row>
    <row r="55" spans="1:8" ht="15">
      <c r="A55" s="6">
        <f>Sheet1!A46</f>
        <v>44</v>
      </c>
      <c r="B55" s="1" t="str">
        <f>Sheet1!B46&amp;"/"&amp;Sheet1!C46</f>
        <v>181/2017</v>
      </c>
      <c r="C55" s="1" t="str">
        <f>Sheet1!D46&amp;" "&amp;Sheet1!E46</f>
        <v>Katarina Rešetar</v>
      </c>
      <c r="D55" s="43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188/2017</v>
      </c>
      <c r="C56" s="1" t="str">
        <f>Sheet1!D47&amp;" "&amp;Sheet1!E47</f>
        <v>Boško Kekić</v>
      </c>
      <c r="D56" s="43">
        <f>Sheet1!G47+Sheet1!I47+Sheet1!M47+Sheet1!F47+Sheet1!H47</f>
        <v>14.5</v>
      </c>
      <c r="E56" s="4">
        <f>Sheet1!Q47</f>
        <v>0</v>
      </c>
      <c r="F56" s="4">
        <f>Sheet1!R47</f>
        <v>14.5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191/2017</v>
      </c>
      <c r="C57" s="1" t="str">
        <f>Sheet1!D48&amp;" "&amp;Sheet1!E48</f>
        <v>Slađana Đurišić</v>
      </c>
      <c r="D57" s="43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200/2017</v>
      </c>
      <c r="C58" s="1" t="str">
        <f>Sheet1!D49&amp;" "&amp;Sheet1!E49</f>
        <v>Jovana Despotović</v>
      </c>
      <c r="D58" s="43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200/2017</v>
      </c>
      <c r="C59" s="1" t="str">
        <f>Sheet1!D50&amp;" "&amp;Sheet1!E50</f>
        <v>Jovana Despotović</v>
      </c>
      <c r="D59" s="43">
        <f>Sheet1!G50+Sheet1!I50+Sheet1!M50+Sheet1!F50+Sheet1!H50</f>
        <v>36</v>
      </c>
      <c r="E59" s="4">
        <f>Sheet1!Q50</f>
        <v>0</v>
      </c>
      <c r="F59" s="4">
        <f>Sheet1!R50</f>
        <v>36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205/2017</v>
      </c>
      <c r="C60" s="1" t="str">
        <f>Sheet1!D51&amp;" "&amp;Sheet1!E51</f>
        <v>Ana Peruničić</v>
      </c>
      <c r="D60" s="43">
        <f>Sheet1!G51+Sheet1!I51+Sheet1!M51+Sheet1!F51+Sheet1!H51</f>
        <v>25.5</v>
      </c>
      <c r="E60" s="4">
        <f>Sheet1!Q51</f>
        <v>0</v>
      </c>
      <c r="F60" s="4">
        <f>Sheet1!R51</f>
        <v>25.5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163/2016</v>
      </c>
      <c r="C61" s="1" t="str">
        <f>Sheet1!D52&amp;" "&amp;Sheet1!E52</f>
        <v>Katarina Potpara</v>
      </c>
      <c r="D61" s="43">
        <f>Sheet1!G52+Sheet1!I52+Sheet1!M52+Sheet1!F52+Sheet1!H52</f>
        <v>23.5</v>
      </c>
      <c r="E61" s="4">
        <f>Sheet1!Q52</f>
        <v>0</v>
      </c>
      <c r="F61" s="4">
        <f>Sheet1!R52</f>
        <v>23.5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172/2016</v>
      </c>
      <c r="C62" s="1" t="str">
        <f>Sheet1!D53&amp;" "&amp;Sheet1!E53</f>
        <v>Momčilo Mitrović</v>
      </c>
      <c r="D62" s="43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177/2016</v>
      </c>
      <c r="C63" s="1" t="str">
        <f>Sheet1!D54&amp;" "&amp;Sheet1!E54</f>
        <v>Anica Joksović</v>
      </c>
      <c r="D63" s="43">
        <f>Sheet1!G54+Sheet1!I54+Sheet1!M54+Sheet1!F54+Sheet1!H54</f>
        <v>32</v>
      </c>
      <c r="E63" s="4">
        <f>Sheet1!Q54</f>
        <v>0</v>
      </c>
      <c r="F63" s="4">
        <f>Sheet1!R54</f>
        <v>32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182/2016</v>
      </c>
      <c r="C64" s="1" t="str">
        <f>Sheet1!D55&amp;" "&amp;Sheet1!E55</f>
        <v>Edin Šabanović</v>
      </c>
      <c r="D64" s="43">
        <f>Sheet1!G55+Sheet1!I55+Sheet1!M55+Sheet1!F55+Sheet1!H55</f>
        <v>10</v>
      </c>
      <c r="E64" s="4">
        <f>Sheet1!Q55</f>
        <v>0</v>
      </c>
      <c r="F64" s="4">
        <f>Sheet1!R55</f>
        <v>10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193/2016</v>
      </c>
      <c r="C65" s="1" t="str">
        <f>Sheet1!D56&amp;" "&amp;Sheet1!E56</f>
        <v>Gordana Perović</v>
      </c>
      <c r="D65" s="43">
        <f>Sheet1!G56+Sheet1!I56+Sheet1!M56+Sheet1!F56+Sheet1!H56</f>
        <v>38</v>
      </c>
      <c r="E65" s="4">
        <f>Sheet1!Q56</f>
        <v>0</v>
      </c>
      <c r="F65" s="4">
        <f>Sheet1!R56</f>
        <v>38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191/2015</v>
      </c>
      <c r="C66" s="1" t="str">
        <f>Sheet1!D57&amp;" "&amp;Sheet1!E57</f>
        <v>Stefan Damjanović</v>
      </c>
      <c r="D66" s="43">
        <f>Sheet1!G57+Sheet1!I57+Sheet1!M57+Sheet1!F57+Sheet1!H57</f>
        <v>40</v>
      </c>
      <c r="E66" s="4">
        <f>Sheet1!Q57</f>
        <v>0</v>
      </c>
      <c r="F66" s="4">
        <f>Sheet1!R57</f>
        <v>40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199/2015</v>
      </c>
      <c r="C67" s="1" t="str">
        <f>Sheet1!D58&amp;" "&amp;Sheet1!E58</f>
        <v>Jovana Vukčević</v>
      </c>
      <c r="D67" s="43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209/2011</v>
      </c>
      <c r="C68" s="1" t="str">
        <f>Sheet1!D59&amp;" "&amp;Sheet1!E59</f>
        <v>Ivana Filipović</v>
      </c>
      <c r="D68" s="43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142/2009</v>
      </c>
      <c r="C69" s="1" t="str">
        <f>Sheet1!D60&amp;" "&amp;Sheet1!E60</f>
        <v>Mladen Durutović</v>
      </c>
      <c r="D69" s="43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192/2016</v>
      </c>
      <c r="C70" s="1" t="str">
        <f>Sheet1!D61&amp;" "&amp;Sheet1!E61</f>
        <v>Milica  Janković</v>
      </c>
      <c r="D70" s="43">
        <f>Sheet1!G61+Sheet1!I61+Sheet1!M61+Sheet1!F61+Sheet1!H61</f>
        <v>20.5</v>
      </c>
      <c r="E70" s="4">
        <f>Sheet1!Q61</f>
        <v>0</v>
      </c>
      <c r="F70" s="4">
        <f>Sheet1!R61</f>
        <v>20.5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199/2016</v>
      </c>
      <c r="C71" s="1" t="str">
        <f>Sheet1!D62&amp;" "&amp;Sheet1!E62</f>
        <v>Ivana  Tučević</v>
      </c>
      <c r="D71" s="43">
        <f>Sheet1!G62+Sheet1!I62+Sheet1!M62+Sheet1!F62+Sheet1!H62</f>
        <v>36.5</v>
      </c>
      <c r="E71" s="4">
        <f>Sheet1!Q62</f>
        <v>0</v>
      </c>
      <c r="F71" s="4">
        <f>Sheet1!R62</f>
        <v>36.5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167/2014</v>
      </c>
      <c r="C72" s="1" t="str">
        <f>Sheet1!D63&amp;" "&amp;Sheet1!E63</f>
        <v>Sara Ivanović</v>
      </c>
      <c r="D72" s="43">
        <f>Sheet1!G63+Sheet1!I63+Sheet1!M63+Sheet1!F63+Sheet1!H63</f>
        <v>30.5</v>
      </c>
      <c r="E72" s="4">
        <f>Sheet1!Q63</f>
        <v>0</v>
      </c>
      <c r="F72" s="4">
        <f>Sheet1!R63</f>
        <v>30.5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189/2016</v>
      </c>
      <c r="C73" s="1" t="str">
        <f>Sheet1!D64&amp;" "&amp;Sheet1!E64</f>
        <v>Jovana Živković</v>
      </c>
      <c r="D73" s="43">
        <f>Sheet1!G64+Sheet1!I64+Sheet1!M64+Sheet1!F64+Sheet1!H64</f>
        <v>45.5</v>
      </c>
      <c r="E73" s="4">
        <f>Sheet1!Q64</f>
        <v>0</v>
      </c>
      <c r="F73" s="4">
        <f>Sheet1!R64</f>
        <v>45.5</v>
      </c>
      <c r="G73" s="4" t="str">
        <f>Sheet1!S64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173/2016</v>
      </c>
      <c r="C74" s="1" t="str">
        <f>Sheet1!D65&amp;" "&amp;Sheet1!E65</f>
        <v>Jovana Bubanja</v>
      </c>
      <c r="D74" s="43">
        <f>Sheet1!G65+Sheet1!I65+Sheet1!M65+Sheet1!F65+Sheet1!H65</f>
        <v>32.5</v>
      </c>
      <c r="E74" s="4">
        <f>Sheet1!Q65</f>
        <v>0</v>
      </c>
      <c r="F74" s="4">
        <f>Sheet1!R65</f>
        <v>32.5</v>
      </c>
      <c r="G74" s="4" t="str">
        <f>Sheet1!S65</f>
        <v>F</v>
      </c>
      <c r="H74" s="7" t="str">
        <f t="shared" si="1"/>
        <v>Nedovoljan</v>
      </c>
    </row>
    <row r="75" spans="1:8" ht="1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3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3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3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3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95" t="s">
        <v>39</v>
      </c>
      <c r="B3" s="95"/>
      <c r="C3" s="95"/>
      <c r="D3" s="95"/>
      <c r="E3" s="95"/>
      <c r="F3" s="95"/>
      <c r="G3" s="95"/>
      <c r="H3" s="11"/>
      <c r="I3" s="11"/>
      <c r="J3" s="11"/>
      <c r="K3" s="99" t="s">
        <v>45</v>
      </c>
      <c r="L3" s="100"/>
      <c r="M3" s="100"/>
      <c r="N3" s="100"/>
      <c r="O3" s="100"/>
      <c r="P3" s="100"/>
      <c r="Q3" s="100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7"/>
      <c r="M4" s="98"/>
      <c r="N4" s="98"/>
      <c r="O4" s="98"/>
      <c r="P4" s="98"/>
      <c r="Q4" s="98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7"/>
      <c r="M5" s="98"/>
      <c r="N5" s="98"/>
      <c r="O5" s="98"/>
      <c r="P5" s="98"/>
      <c r="Q5" s="98"/>
      <c r="R5" s="16"/>
    </row>
    <row r="6" spans="1:18" ht="15">
      <c r="A6" s="94" t="s">
        <v>43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8"/>
      <c r="K8" s="98"/>
      <c r="L8" s="98"/>
      <c r="M8" s="98"/>
      <c r="N8" s="98"/>
      <c r="O8" s="42"/>
      <c r="P8" s="41" t="s">
        <v>44</v>
      </c>
      <c r="Q8" s="41"/>
      <c r="R8" s="41">
        <v>2</v>
      </c>
      <c r="S8" s="41"/>
    </row>
    <row r="9" spans="1:18" ht="6" customHeight="1" thickBo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7.75" customHeight="1">
      <c r="A10" s="109" t="s">
        <v>1</v>
      </c>
      <c r="B10" s="112" t="s">
        <v>2</v>
      </c>
      <c r="C10" s="112" t="s">
        <v>3</v>
      </c>
      <c r="D10" s="112" t="s">
        <v>9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01" t="s">
        <v>5</v>
      </c>
      <c r="R10" s="103" t="s">
        <v>29</v>
      </c>
    </row>
    <row r="11" spans="1:18" ht="30" customHeight="1">
      <c r="A11" s="110"/>
      <c r="B11" s="108"/>
      <c r="C11" s="108"/>
      <c r="D11" s="105" t="s">
        <v>10</v>
      </c>
      <c r="E11" s="106"/>
      <c r="F11" s="106"/>
      <c r="G11" s="106"/>
      <c r="H11" s="107"/>
      <c r="I11" s="105" t="s">
        <v>11</v>
      </c>
      <c r="J11" s="106"/>
      <c r="K11" s="106"/>
      <c r="L11" s="106"/>
      <c r="M11" s="107"/>
      <c r="N11" s="108" t="s">
        <v>12</v>
      </c>
      <c r="O11" s="108"/>
      <c r="P11" s="113" t="s">
        <v>13</v>
      </c>
      <c r="Q11" s="102"/>
      <c r="R11" s="104"/>
    </row>
    <row r="12" spans="1:18" ht="15.75" thickBot="1">
      <c r="A12" s="111"/>
      <c r="B12" s="113"/>
      <c r="C12" s="113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14"/>
      <c r="Q12" s="102"/>
      <c r="R12" s="104"/>
    </row>
    <row r="13" spans="1:18" ht="15">
      <c r="A13" s="1">
        <f>Sheet1!A3</f>
        <v>1</v>
      </c>
      <c r="B13" s="1" t="str">
        <f>Sheet1!B3&amp;"/"&amp;Sheet1!C3</f>
        <v>130/2018</v>
      </c>
      <c r="C13" s="1" t="str">
        <f>Sheet1!D3&amp;" "&amp;Sheet1!E3</f>
        <v>Lela Stanković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25</v>
      </c>
      <c r="H13" s="1"/>
      <c r="I13" s="4"/>
      <c r="J13" s="4"/>
      <c r="K13" s="4"/>
      <c r="L13" s="4"/>
      <c r="M13" s="4"/>
      <c r="N13" s="4">
        <f>Sheet1!M3</f>
        <v>45</v>
      </c>
      <c r="O13" s="4"/>
      <c r="P13" s="4">
        <f>Sheet1!Q3</f>
        <v>0</v>
      </c>
      <c r="Q13" s="4">
        <f>Sheet1!R3</f>
        <v>70</v>
      </c>
      <c r="R13" s="4" t="str">
        <f>Sheet1!S3</f>
        <v>C</v>
      </c>
    </row>
    <row r="14" spans="1:19" ht="15">
      <c r="A14" s="1">
        <f>Sheet1!A4</f>
        <v>2</v>
      </c>
      <c r="B14" s="1" t="str">
        <f>Sheet1!B4&amp;"/"&amp;Sheet1!C4</f>
        <v>131/2018</v>
      </c>
      <c r="C14" s="1" t="str">
        <f>Sheet1!D4&amp;" "&amp;Sheet1!E4</f>
        <v>Katarina Jukić</v>
      </c>
      <c r="D14" s="1">
        <f>Sheet1!G4</f>
        <v>0</v>
      </c>
      <c r="E14" s="1">
        <f>Sheet1!I4</f>
        <v>0</v>
      </c>
      <c r="F14" s="1">
        <f>Sheet1!F4</f>
        <v>0</v>
      </c>
      <c r="G14" s="1">
        <f>Sheet1!H4</f>
        <v>15</v>
      </c>
      <c r="H14" s="1"/>
      <c r="I14" s="4"/>
      <c r="J14" s="4"/>
      <c r="K14" s="4"/>
      <c r="L14" s="4"/>
      <c r="M14" s="4"/>
      <c r="N14" s="4">
        <f>Sheet1!M4</f>
        <v>0</v>
      </c>
      <c r="O14" s="4"/>
      <c r="P14" s="4">
        <f>Sheet1!Q4</f>
        <v>0</v>
      </c>
      <c r="Q14" s="4">
        <f>Sheet1!R4</f>
        <v>15</v>
      </c>
      <c r="R14" s="4" t="str">
        <f>Sheet1!S4</f>
        <v>F</v>
      </c>
      <c r="S14" s="25"/>
    </row>
    <row r="15" spans="1:19" ht="15">
      <c r="A15" s="1">
        <f>Sheet1!A5</f>
        <v>3</v>
      </c>
      <c r="B15" s="1" t="str">
        <f>Sheet1!B5&amp;"/"&amp;Sheet1!C5</f>
        <v>132/2018</v>
      </c>
      <c r="C15" s="1" t="str">
        <f>Sheet1!D5&amp;" "&amp;Sheet1!E5</f>
        <v>Marija Đukanović</v>
      </c>
      <c r="D15" s="1">
        <f>Sheet1!G5</f>
        <v>0</v>
      </c>
      <c r="E15" s="1">
        <f>Sheet1!I5</f>
        <v>0</v>
      </c>
      <c r="F15" s="1">
        <f>Sheet1!F5</f>
        <v>0</v>
      </c>
      <c r="G15" s="1">
        <f>Sheet1!H5</f>
        <v>8.5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0</v>
      </c>
      <c r="Q15" s="4">
        <f>Sheet1!R5</f>
        <v>8.5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134/2018</v>
      </c>
      <c r="C16" s="1" t="str">
        <f>Sheet1!D6&amp;" "&amp;Sheet1!E6</f>
        <v>Nela Đukanović</v>
      </c>
      <c r="D16" s="1">
        <f>Sheet1!G6</f>
        <v>0</v>
      </c>
      <c r="E16" s="1">
        <f>Sheet1!I6</f>
        <v>0</v>
      </c>
      <c r="F16" s="1">
        <f>Sheet1!F6</f>
        <v>0</v>
      </c>
      <c r="G16" s="1">
        <f>Sheet1!H6</f>
        <v>11</v>
      </c>
      <c r="H16" s="1"/>
      <c r="I16" s="4"/>
      <c r="J16" s="4"/>
      <c r="K16" s="4"/>
      <c r="L16" s="4"/>
      <c r="M16" s="4"/>
      <c r="N16" s="4">
        <f>Sheet1!M6</f>
        <v>0</v>
      </c>
      <c r="O16" s="4"/>
      <c r="P16" s="4">
        <f>Sheet1!Q6</f>
        <v>0</v>
      </c>
      <c r="Q16" s="4">
        <f>Sheet1!R6</f>
        <v>11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135/2018</v>
      </c>
      <c r="C17" s="1" t="str">
        <f>Sheet1!D7&amp;" "&amp;Sheet1!E7</f>
        <v>Bojana Kovač</v>
      </c>
      <c r="D17" s="1">
        <f>Sheet1!G7</f>
        <v>0</v>
      </c>
      <c r="E17" s="1">
        <f>Sheet1!I7</f>
        <v>0</v>
      </c>
      <c r="F17" s="1">
        <f>Sheet1!F7</f>
        <v>0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0</v>
      </c>
      <c r="O17" s="4"/>
      <c r="P17" s="4">
        <f>Sheet1!Q7</f>
        <v>0</v>
      </c>
      <c r="Q17" s="4">
        <f>Sheet1!R7</f>
        <v>0</v>
      </c>
      <c r="R17" s="4" t="str">
        <f>Sheet1!S7</f>
        <v>F</v>
      </c>
      <c r="S17" s="25"/>
    </row>
    <row r="18" spans="1:19" ht="15">
      <c r="A18" s="1">
        <f>Sheet1!A8</f>
        <v>6</v>
      </c>
      <c r="B18" s="1" t="str">
        <f>Sheet1!B8&amp;"/"&amp;Sheet1!C8</f>
        <v>136/2018</v>
      </c>
      <c r="C18" s="1" t="str">
        <f>Sheet1!D8&amp;" "&amp;Sheet1!E8</f>
        <v>Maja Eraković</v>
      </c>
      <c r="D18" s="1">
        <f>Sheet1!G8</f>
        <v>0</v>
      </c>
      <c r="E18" s="1">
        <f>Sheet1!I8</f>
        <v>0</v>
      </c>
      <c r="F18" s="1">
        <f>Sheet1!F8</f>
        <v>0</v>
      </c>
      <c r="G18" s="1">
        <f>Sheet1!H8</f>
        <v>21</v>
      </c>
      <c r="H18" s="1"/>
      <c r="I18" s="4"/>
      <c r="J18" s="4"/>
      <c r="K18" s="4"/>
      <c r="L18" s="4"/>
      <c r="M18" s="4"/>
      <c r="N18" s="4">
        <f>Sheet1!M8</f>
        <v>38.5</v>
      </c>
      <c r="O18" s="4"/>
      <c r="P18" s="4">
        <f>Sheet1!Q8</f>
        <v>0</v>
      </c>
      <c r="Q18" s="4">
        <f>Sheet1!R8</f>
        <v>59.5</v>
      </c>
      <c r="R18" s="4" t="str">
        <f>Sheet1!S8</f>
        <v>E</v>
      </c>
      <c r="S18" s="25"/>
    </row>
    <row r="19" spans="1:19" ht="15">
      <c r="A19" s="1">
        <f>Sheet1!A9</f>
        <v>7</v>
      </c>
      <c r="B19" s="1" t="str">
        <f>Sheet1!B9&amp;"/"&amp;Sheet1!C9</f>
        <v>137/2018</v>
      </c>
      <c r="C19" s="1" t="str">
        <f>Sheet1!D9&amp;" "&amp;Sheet1!E9</f>
        <v>Mirjana Peković</v>
      </c>
      <c r="D19" s="1">
        <f>Sheet1!G9</f>
        <v>0</v>
      </c>
      <c r="E19" s="1">
        <f>Sheet1!I9</f>
        <v>0</v>
      </c>
      <c r="F19" s="1">
        <f>Sheet1!F9</f>
        <v>0</v>
      </c>
      <c r="G19" s="1">
        <f>Sheet1!H9</f>
        <v>22</v>
      </c>
      <c r="H19" s="1"/>
      <c r="I19" s="4"/>
      <c r="J19" s="4"/>
      <c r="K19" s="4"/>
      <c r="L19" s="4"/>
      <c r="M19" s="4"/>
      <c r="N19" s="4">
        <f>Sheet1!M9</f>
        <v>22.5</v>
      </c>
      <c r="O19" s="4"/>
      <c r="P19" s="4">
        <f>Sheet1!Q9</f>
        <v>0</v>
      </c>
      <c r="Q19" s="4">
        <f>Sheet1!R9</f>
        <v>44.5</v>
      </c>
      <c r="R19" s="4" t="str">
        <f>Sheet1!S9</f>
        <v>F</v>
      </c>
      <c r="S19" s="25"/>
    </row>
    <row r="20" spans="1:19" ht="15">
      <c r="A20" s="1">
        <f>Sheet1!A10</f>
        <v>8</v>
      </c>
      <c r="B20" s="1" t="str">
        <f>Sheet1!B10&amp;"/"&amp;Sheet1!C10</f>
        <v>139/2018</v>
      </c>
      <c r="C20" s="1" t="str">
        <f>Sheet1!D10&amp;" "&amp;Sheet1!E10</f>
        <v>Marija Milić</v>
      </c>
      <c r="D20" s="1">
        <f>Sheet1!G10</f>
        <v>0</v>
      </c>
      <c r="E20" s="1">
        <f>Sheet1!I10</f>
        <v>0</v>
      </c>
      <c r="F20" s="1">
        <f>Sheet1!F10</f>
        <v>0</v>
      </c>
      <c r="G20" s="1">
        <f>Sheet1!H10</f>
        <v>21.5</v>
      </c>
      <c r="H20" s="1"/>
      <c r="I20" s="4"/>
      <c r="J20" s="4"/>
      <c r="K20" s="4"/>
      <c r="L20" s="4"/>
      <c r="M20" s="4"/>
      <c r="N20" s="4">
        <f>Sheet1!M10</f>
        <v>27.5</v>
      </c>
      <c r="O20" s="4"/>
      <c r="P20" s="4">
        <f>Sheet1!Q10</f>
        <v>0</v>
      </c>
      <c r="Q20" s="4">
        <f>Sheet1!R10</f>
        <v>49</v>
      </c>
      <c r="R20" s="4" t="str">
        <f>Sheet1!S10</f>
        <v>F</v>
      </c>
      <c r="S20" s="25"/>
    </row>
    <row r="21" spans="1:19" ht="15">
      <c r="A21" s="1">
        <f>Sheet1!A11</f>
        <v>9</v>
      </c>
      <c r="B21" s="1" t="str">
        <f>Sheet1!B11&amp;"/"&amp;Sheet1!C11</f>
        <v>140/2018</v>
      </c>
      <c r="C21" s="1" t="str">
        <f>Sheet1!D11&amp;" "&amp;Sheet1!E11</f>
        <v>Vladana Grozdanić</v>
      </c>
      <c r="D21" s="1">
        <f>Sheet1!G11</f>
        <v>0</v>
      </c>
      <c r="E21" s="1">
        <f>Sheet1!I11</f>
        <v>0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0</v>
      </c>
      <c r="O21" s="4"/>
      <c r="P21" s="4">
        <f>Sheet1!Q11</f>
        <v>0</v>
      </c>
      <c r="Q21" s="4">
        <f>Sheet1!R11</f>
        <v>0</v>
      </c>
      <c r="R21" s="4" t="str">
        <f>Sheet1!S11</f>
        <v>F</v>
      </c>
      <c r="S21" s="25"/>
    </row>
    <row r="22" spans="1:19" ht="15">
      <c r="A22" s="1">
        <f>Sheet1!A12</f>
        <v>10</v>
      </c>
      <c r="B22" s="1" t="str">
        <f>Sheet1!B12&amp;"/"&amp;Sheet1!C12</f>
        <v>142/2018</v>
      </c>
      <c r="C22" s="1" t="str">
        <f>Sheet1!D12&amp;" "&amp;Sheet1!E12</f>
        <v>Jovana Kovač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23.5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23.5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143/2018</v>
      </c>
      <c r="C23" s="1" t="str">
        <f>Sheet1!D13&amp;" "&amp;Sheet1!E13</f>
        <v>Elena Cvetkov</v>
      </c>
      <c r="D23" s="1">
        <f>Sheet1!G13</f>
        <v>0</v>
      </c>
      <c r="E23" s="1">
        <f>Sheet1!I13</f>
        <v>0</v>
      </c>
      <c r="F23" s="1">
        <f>Sheet1!F13</f>
        <v>0</v>
      </c>
      <c r="G23" s="1">
        <f>Sheet1!H13</f>
        <v>24.5</v>
      </c>
      <c r="H23" s="1"/>
      <c r="I23" s="4"/>
      <c r="J23" s="4"/>
      <c r="K23" s="4"/>
      <c r="L23" s="4"/>
      <c r="M23" s="4"/>
      <c r="N23" s="4">
        <f>Sheet1!M13</f>
        <v>41</v>
      </c>
      <c r="O23" s="4"/>
      <c r="P23" s="4">
        <f>Sheet1!Q13</f>
        <v>0</v>
      </c>
      <c r="Q23" s="4">
        <f>Sheet1!R13</f>
        <v>65.5</v>
      </c>
      <c r="R23" s="4" t="str">
        <f>Sheet1!S13</f>
        <v>D</v>
      </c>
      <c r="S23" s="25"/>
    </row>
    <row r="24" spans="1:19" ht="15">
      <c r="A24" s="1">
        <f>Sheet1!A14</f>
        <v>12</v>
      </c>
      <c r="B24" s="1" t="str">
        <f>Sheet1!B14&amp;"/"&amp;Sheet1!C14</f>
        <v>145/2018</v>
      </c>
      <c r="C24" s="1" t="str">
        <f>Sheet1!D14&amp;" "&amp;Sheet1!E14</f>
        <v>Rosa Popović</v>
      </c>
      <c r="D24" s="1">
        <f>Sheet1!G14</f>
        <v>0</v>
      </c>
      <c r="E24" s="1">
        <f>Sheet1!I14</f>
        <v>0</v>
      </c>
      <c r="F24" s="1">
        <f>Sheet1!F14</f>
        <v>0</v>
      </c>
      <c r="G24" s="1">
        <f>Sheet1!H14</f>
        <v>19.5</v>
      </c>
      <c r="H24" s="1"/>
      <c r="I24" s="4"/>
      <c r="J24" s="4"/>
      <c r="K24" s="4"/>
      <c r="L24" s="4"/>
      <c r="M24" s="4"/>
      <c r="N24" s="4">
        <f>Sheet1!M14</f>
        <v>4.5</v>
      </c>
      <c r="O24" s="4"/>
      <c r="P24" s="4">
        <f>Sheet1!Q14</f>
        <v>0</v>
      </c>
      <c r="Q24" s="4">
        <f>Sheet1!R14</f>
        <v>24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148/2018</v>
      </c>
      <c r="C25" s="1" t="str">
        <f>Sheet1!D15&amp;" "&amp;Sheet1!E15</f>
        <v>Luka Aranitović</v>
      </c>
      <c r="D25" s="1">
        <f>Sheet1!G15</f>
        <v>0</v>
      </c>
      <c r="E25" s="1">
        <f>Sheet1!I15</f>
        <v>0</v>
      </c>
      <c r="F25" s="1">
        <f>Sheet1!F15</f>
        <v>0</v>
      </c>
      <c r="G25" s="1">
        <f>Sheet1!H15</f>
        <v>24</v>
      </c>
      <c r="H25" s="1"/>
      <c r="I25" s="4"/>
      <c r="J25" s="4"/>
      <c r="K25" s="4"/>
      <c r="L25" s="4"/>
      <c r="M25" s="4"/>
      <c r="N25" s="4">
        <f>Sheet1!M15</f>
        <v>4</v>
      </c>
      <c r="O25" s="4"/>
      <c r="P25" s="4">
        <f>Sheet1!Q15</f>
        <v>0</v>
      </c>
      <c r="Q25" s="4">
        <f>Sheet1!R15</f>
        <v>28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149/2018</v>
      </c>
      <c r="C26" s="1" t="str">
        <f>Sheet1!D16&amp;" "&amp;Sheet1!E16</f>
        <v>Vladana Mumin</v>
      </c>
      <c r="D26" s="1">
        <f>Sheet1!G16</f>
        <v>0</v>
      </c>
      <c r="E26" s="1">
        <f>Sheet1!I16</f>
        <v>0</v>
      </c>
      <c r="F26" s="1">
        <f>Sheet1!F16</f>
        <v>0</v>
      </c>
      <c r="G26" s="1">
        <f>Sheet1!H16</f>
        <v>12</v>
      </c>
      <c r="H26" s="1"/>
      <c r="I26" s="4"/>
      <c r="J26" s="4"/>
      <c r="K26" s="4"/>
      <c r="L26" s="4"/>
      <c r="M26" s="4"/>
      <c r="N26" s="4">
        <f>Sheet1!M16</f>
        <v>3.5</v>
      </c>
      <c r="O26" s="4"/>
      <c r="P26" s="4">
        <f>Sheet1!Q16</f>
        <v>0</v>
      </c>
      <c r="Q26" s="4">
        <f>Sheet1!R16</f>
        <v>15.5</v>
      </c>
      <c r="R26" s="4" t="str">
        <f>Sheet1!S16</f>
        <v>F</v>
      </c>
      <c r="S26" s="25"/>
    </row>
    <row r="27" spans="1:19" ht="15">
      <c r="A27" s="1">
        <f>Sheet1!A17</f>
        <v>15</v>
      </c>
      <c r="B27" s="1" t="str">
        <f>Sheet1!B17&amp;"/"&amp;Sheet1!C17</f>
        <v>150/2018</v>
      </c>
      <c r="C27" s="1" t="str">
        <f>Sheet1!D17&amp;" "&amp;Sheet1!E17</f>
        <v>Aleksandra Jeknić</v>
      </c>
      <c r="D27" s="1">
        <f>Sheet1!G17</f>
        <v>0</v>
      </c>
      <c r="E27" s="1">
        <f>Sheet1!I17</f>
        <v>0</v>
      </c>
      <c r="F27" s="1">
        <f>Sheet1!F17</f>
        <v>0</v>
      </c>
      <c r="G27" s="1">
        <f>Sheet1!H17</f>
        <v>21</v>
      </c>
      <c r="H27" s="1"/>
      <c r="I27" s="4"/>
      <c r="J27" s="4"/>
      <c r="K27" s="4"/>
      <c r="L27" s="4"/>
      <c r="M27" s="4"/>
      <c r="N27" s="4">
        <f>Sheet1!M17</f>
        <v>6</v>
      </c>
      <c r="O27" s="4"/>
      <c r="P27" s="4">
        <f>Sheet1!Q17</f>
        <v>0</v>
      </c>
      <c r="Q27" s="4">
        <f>Sheet1!R17</f>
        <v>27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152/2018</v>
      </c>
      <c r="C28" s="1" t="str">
        <f>Sheet1!D18&amp;" "&amp;Sheet1!E18</f>
        <v>Milica Marović</v>
      </c>
      <c r="D28" s="1">
        <f>Sheet1!G18</f>
        <v>0</v>
      </c>
      <c r="E28" s="1">
        <f>Sheet1!I18</f>
        <v>0</v>
      </c>
      <c r="F28" s="1">
        <f>Sheet1!F18</f>
        <v>0</v>
      </c>
      <c r="G28" s="1">
        <f>Sheet1!H18</f>
        <v>16</v>
      </c>
      <c r="H28" s="1"/>
      <c r="I28" s="4"/>
      <c r="J28" s="4"/>
      <c r="K28" s="4"/>
      <c r="L28" s="4"/>
      <c r="M28" s="4"/>
      <c r="N28" s="4">
        <f>Sheet1!M18</f>
        <v>1</v>
      </c>
      <c r="O28" s="4"/>
      <c r="P28" s="4">
        <f>Sheet1!Q18</f>
        <v>0</v>
      </c>
      <c r="Q28" s="4">
        <f>Sheet1!R18</f>
        <v>17</v>
      </c>
      <c r="R28" s="4" t="str">
        <f>Sheet1!S18</f>
        <v>F</v>
      </c>
      <c r="S28" s="25"/>
    </row>
    <row r="29" spans="1:19" ht="15">
      <c r="A29" s="1">
        <f>Sheet1!A19</f>
        <v>17</v>
      </c>
      <c r="B29" s="1" t="str">
        <f>Sheet1!B19&amp;"/"&amp;Sheet1!C19</f>
        <v>153/2018</v>
      </c>
      <c r="C29" s="1" t="str">
        <f>Sheet1!D19&amp;" "&amp;Sheet1!E19</f>
        <v>Nikoleta Radević</v>
      </c>
      <c r="D29" s="1">
        <f>Sheet1!G19</f>
        <v>0</v>
      </c>
      <c r="E29" s="1">
        <f>Sheet1!I19</f>
        <v>0</v>
      </c>
      <c r="F29" s="1">
        <f>Sheet1!F19</f>
        <v>0</v>
      </c>
      <c r="G29" s="1">
        <f>Sheet1!H19</f>
        <v>19.5</v>
      </c>
      <c r="H29" s="1"/>
      <c r="I29" s="4"/>
      <c r="J29" s="4"/>
      <c r="K29" s="4"/>
      <c r="L29" s="4"/>
      <c r="M29" s="4"/>
      <c r="N29" s="4">
        <f>Sheet1!M19</f>
        <v>23.5</v>
      </c>
      <c r="O29" s="4"/>
      <c r="P29" s="4">
        <f>Sheet1!Q19</f>
        <v>0</v>
      </c>
      <c r="Q29" s="4">
        <f>Sheet1!R19</f>
        <v>43</v>
      </c>
      <c r="R29" s="4" t="str">
        <f>Sheet1!S19</f>
        <v>F</v>
      </c>
      <c r="S29" s="25"/>
    </row>
    <row r="30" spans="1:19" ht="15">
      <c r="A30" s="1">
        <f>Sheet1!A20</f>
        <v>18</v>
      </c>
      <c r="B30" s="1" t="str">
        <f>Sheet1!B20&amp;"/"&amp;Sheet1!C20</f>
        <v>155/2018</v>
      </c>
      <c r="C30" s="1" t="str">
        <f>Sheet1!D20&amp;" "&amp;Sheet1!E20</f>
        <v>Helena Božović</v>
      </c>
      <c r="D30" s="1">
        <f>Sheet1!G20</f>
        <v>0</v>
      </c>
      <c r="E30" s="1">
        <f>Sheet1!I20</f>
        <v>0</v>
      </c>
      <c r="F30" s="1">
        <f>Sheet1!F20</f>
        <v>0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0</v>
      </c>
      <c r="O30" s="4"/>
      <c r="P30" s="4">
        <f>Sheet1!Q20</f>
        <v>0</v>
      </c>
      <c r="Q30" s="4">
        <f>Sheet1!R20</f>
        <v>0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156/2018</v>
      </c>
      <c r="C31" s="1" t="str">
        <f>Sheet1!D21&amp;" "&amp;Sheet1!E21</f>
        <v>Miomirka Korać</v>
      </c>
      <c r="D31" s="1">
        <f>Sheet1!G21</f>
        <v>0</v>
      </c>
      <c r="E31" s="1">
        <f>Sheet1!I21</f>
        <v>0</v>
      </c>
      <c r="F31" s="1">
        <f>Sheet1!F21</f>
        <v>0</v>
      </c>
      <c r="G31" s="1">
        <f>Sheet1!H21</f>
        <v>19.5</v>
      </c>
      <c r="H31" s="1"/>
      <c r="I31" s="4"/>
      <c r="J31" s="4"/>
      <c r="K31" s="4"/>
      <c r="L31" s="4"/>
      <c r="M31" s="4"/>
      <c r="N31" s="4">
        <f>Sheet1!M21</f>
        <v>13</v>
      </c>
      <c r="O31" s="4"/>
      <c r="P31" s="4">
        <f>Sheet1!Q21</f>
        <v>0</v>
      </c>
      <c r="Q31" s="4">
        <f>Sheet1!R21</f>
        <v>32.5</v>
      </c>
      <c r="R31" s="4" t="str">
        <f>Sheet1!S21</f>
        <v>F</v>
      </c>
      <c r="S31" s="25"/>
    </row>
    <row r="32" spans="1:19" ht="15">
      <c r="A32" s="1">
        <f>Sheet1!A22</f>
        <v>20</v>
      </c>
      <c r="B32" s="1" t="str">
        <f>Sheet1!B22&amp;"/"&amp;Sheet1!C22</f>
        <v>160/2018</v>
      </c>
      <c r="C32" s="1" t="str">
        <f>Sheet1!D22&amp;" "&amp;Sheet1!E22</f>
        <v>Milena Glavčić</v>
      </c>
      <c r="D32" s="1">
        <f>Sheet1!G22</f>
        <v>0</v>
      </c>
      <c r="E32" s="1">
        <f>Sheet1!I22</f>
        <v>0</v>
      </c>
      <c r="F32" s="1">
        <f>Sheet1!F22</f>
        <v>0</v>
      </c>
      <c r="G32" s="1">
        <f>Sheet1!H22</f>
        <v>12.5</v>
      </c>
      <c r="H32" s="1"/>
      <c r="I32" s="4"/>
      <c r="J32" s="4"/>
      <c r="K32" s="4"/>
      <c r="L32" s="4"/>
      <c r="M32" s="4"/>
      <c r="N32" s="4">
        <f>Sheet1!M22</f>
        <v>16</v>
      </c>
      <c r="O32" s="4"/>
      <c r="P32" s="4">
        <f>Sheet1!Q22</f>
        <v>0</v>
      </c>
      <c r="Q32" s="4">
        <f>Sheet1!R22</f>
        <v>28.5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162/2018</v>
      </c>
      <c r="C33" s="1" t="str">
        <f>Sheet1!D23&amp;" "&amp;Sheet1!E23</f>
        <v>Milena Radović</v>
      </c>
      <c r="D33" s="1">
        <f>Sheet1!G23</f>
        <v>0</v>
      </c>
      <c r="E33" s="1">
        <f>Sheet1!I23</f>
        <v>0</v>
      </c>
      <c r="F33" s="1">
        <f>Sheet1!F23</f>
        <v>0</v>
      </c>
      <c r="G33" s="1">
        <f>Sheet1!H23</f>
        <v>20.5</v>
      </c>
      <c r="H33" s="1"/>
      <c r="I33" s="4"/>
      <c r="J33" s="4"/>
      <c r="K33" s="4"/>
      <c r="L33" s="4"/>
      <c r="M33" s="4"/>
      <c r="N33" s="4">
        <f>Sheet1!M23</f>
        <v>25</v>
      </c>
      <c r="O33" s="4"/>
      <c r="P33" s="4">
        <f>Sheet1!Q23</f>
        <v>0</v>
      </c>
      <c r="Q33" s="4">
        <f>Sheet1!R23</f>
        <v>45.5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164/2018</v>
      </c>
      <c r="C34" s="1" t="str">
        <f>Sheet1!D24&amp;" "&amp;Sheet1!E24</f>
        <v>Nikolina Pižurica</v>
      </c>
      <c r="D34" s="1">
        <f>Sheet1!G24</f>
        <v>0</v>
      </c>
      <c r="E34" s="1">
        <f>Sheet1!I24</f>
        <v>0</v>
      </c>
      <c r="F34" s="1">
        <f>Sheet1!F24</f>
        <v>0</v>
      </c>
      <c r="G34" s="1">
        <f>Sheet1!H24</f>
        <v>19.5</v>
      </c>
      <c r="H34" s="1"/>
      <c r="I34" s="4"/>
      <c r="J34" s="4"/>
      <c r="K34" s="4"/>
      <c r="L34" s="4"/>
      <c r="M34" s="4"/>
      <c r="N34" s="4">
        <f>Sheet1!M24</f>
        <v>8</v>
      </c>
      <c r="O34" s="4"/>
      <c r="P34" s="4">
        <f>Sheet1!Q24</f>
        <v>0</v>
      </c>
      <c r="Q34" s="4">
        <f>Sheet1!R24</f>
        <v>27.5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165/2018</v>
      </c>
      <c r="C35" s="1" t="str">
        <f>Sheet1!D25&amp;" "&amp;Sheet1!E25</f>
        <v>Sara Jovanović</v>
      </c>
      <c r="D35" s="1">
        <f>Sheet1!G25</f>
        <v>0</v>
      </c>
      <c r="E35" s="1">
        <f>Sheet1!I25</f>
        <v>0</v>
      </c>
      <c r="F35" s="1">
        <f>Sheet1!F25</f>
        <v>0</v>
      </c>
      <c r="G35" s="1">
        <f>Sheet1!H25</f>
        <v>21.5</v>
      </c>
      <c r="H35" s="1"/>
      <c r="I35" s="4"/>
      <c r="J35" s="4"/>
      <c r="K35" s="4"/>
      <c r="L35" s="4"/>
      <c r="M35" s="4"/>
      <c r="N35" s="4">
        <f>Sheet1!M25</f>
        <v>20.5</v>
      </c>
      <c r="O35" s="4"/>
      <c r="P35" s="4">
        <f>Sheet1!Q25</f>
        <v>0</v>
      </c>
      <c r="Q35" s="4">
        <f>Sheet1!R25</f>
        <v>42</v>
      </c>
      <c r="R35" s="4" t="str">
        <f>Sheet1!S25</f>
        <v>F</v>
      </c>
      <c r="S35" s="25"/>
    </row>
    <row r="36" spans="1:19" ht="15">
      <c r="A36" s="1">
        <f>Sheet1!A26</f>
        <v>24</v>
      </c>
      <c r="B36" s="1" t="str">
        <f>Sheet1!B26&amp;"/"&amp;Sheet1!C26</f>
        <v>169/2018</v>
      </c>
      <c r="C36" s="1" t="str">
        <f>Sheet1!D26&amp;" "&amp;Sheet1!E26</f>
        <v>Milica Jovićević</v>
      </c>
      <c r="D36" s="1">
        <f>Sheet1!G26</f>
        <v>0</v>
      </c>
      <c r="E36" s="1">
        <f>Sheet1!I26</f>
        <v>0</v>
      </c>
      <c r="F36" s="1">
        <f>Sheet1!F26</f>
        <v>0</v>
      </c>
      <c r="G36" s="1">
        <f>Sheet1!H26</f>
        <v>17.5</v>
      </c>
      <c r="H36" s="1"/>
      <c r="I36" s="4"/>
      <c r="J36" s="4"/>
      <c r="K36" s="4"/>
      <c r="L36" s="4"/>
      <c r="M36" s="4"/>
      <c r="N36" s="4">
        <f>Sheet1!M26</f>
        <v>7.5</v>
      </c>
      <c r="O36" s="4"/>
      <c r="P36" s="4">
        <f>Sheet1!Q26</f>
        <v>0</v>
      </c>
      <c r="Q36" s="4">
        <f>Sheet1!R26</f>
        <v>25</v>
      </c>
      <c r="R36" s="4" t="str">
        <f>Sheet1!S26</f>
        <v>F</v>
      </c>
      <c r="S36" s="25"/>
    </row>
    <row r="37" spans="1:19" ht="15">
      <c r="A37" s="1">
        <f>Sheet1!A27</f>
        <v>25</v>
      </c>
      <c r="B37" s="1" t="str">
        <f>Sheet1!B27&amp;"/"&amp;Sheet1!C27</f>
        <v>170/2018</v>
      </c>
      <c r="C37" s="1" t="str">
        <f>Sheet1!D27&amp;" "&amp;Sheet1!E27</f>
        <v>Milan Pavićević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19.5</v>
      </c>
      <c r="H37" s="1"/>
      <c r="I37" s="4"/>
      <c r="J37" s="4"/>
      <c r="K37" s="4"/>
      <c r="L37" s="4"/>
      <c r="M37" s="4"/>
      <c r="N37" s="4">
        <f>Sheet1!M27</f>
        <v>2</v>
      </c>
      <c r="O37" s="4"/>
      <c r="P37" s="4">
        <f>Sheet1!Q27</f>
        <v>0</v>
      </c>
      <c r="Q37" s="4">
        <f>Sheet1!R27</f>
        <v>21.5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174/2018</v>
      </c>
      <c r="C38" s="1" t="str">
        <f>Sheet1!D28&amp;" "&amp;Sheet1!E28</f>
        <v>Jelena Marković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16</v>
      </c>
      <c r="H38" s="1"/>
      <c r="I38" s="4"/>
      <c r="J38" s="4"/>
      <c r="K38" s="4"/>
      <c r="L38" s="4"/>
      <c r="M38" s="4"/>
      <c r="N38" s="4">
        <f>Sheet1!M28</f>
        <v>0</v>
      </c>
      <c r="O38" s="4"/>
      <c r="P38" s="4">
        <f>Sheet1!Q28</f>
        <v>0</v>
      </c>
      <c r="Q38" s="4">
        <f>Sheet1!R28</f>
        <v>16</v>
      </c>
      <c r="R38" s="4" t="str">
        <f>Sheet1!S28</f>
        <v>F</v>
      </c>
      <c r="S38" s="25"/>
    </row>
    <row r="39" spans="1:19" ht="15">
      <c r="A39" s="1">
        <f>Sheet1!A29</f>
        <v>27</v>
      </c>
      <c r="B39" s="1" t="str">
        <f>Sheet1!B29&amp;"/"&amp;Sheet1!C29</f>
        <v>176/2018</v>
      </c>
      <c r="C39" s="1" t="str">
        <f>Sheet1!D29&amp;" "&amp;Sheet1!E29</f>
        <v>Snežana Ćorić</v>
      </c>
      <c r="D39" s="1">
        <f>Sheet1!G29</f>
        <v>0</v>
      </c>
      <c r="E39" s="1">
        <f>Sheet1!I29</f>
        <v>0</v>
      </c>
      <c r="F39" s="1">
        <f>Sheet1!F29</f>
        <v>0</v>
      </c>
      <c r="G39" s="1">
        <f>Sheet1!H29</f>
        <v>17.5</v>
      </c>
      <c r="H39" s="1"/>
      <c r="I39" s="4"/>
      <c r="J39" s="4"/>
      <c r="K39" s="4"/>
      <c r="L39" s="4"/>
      <c r="M39" s="4"/>
      <c r="N39" s="4">
        <f>Sheet1!M29</f>
        <v>15.5</v>
      </c>
      <c r="O39" s="4"/>
      <c r="P39" s="4">
        <f>Sheet1!Q29</f>
        <v>0</v>
      </c>
      <c r="Q39" s="4">
        <f>Sheet1!R29</f>
        <v>33</v>
      </c>
      <c r="R39" s="4" t="str">
        <f>Sheet1!S29</f>
        <v>F</v>
      </c>
      <c r="S39" s="25"/>
    </row>
    <row r="40" spans="1:19" ht="15">
      <c r="A40" s="1">
        <f>Sheet1!A30</f>
        <v>28</v>
      </c>
      <c r="B40" s="1" t="str">
        <f>Sheet1!B30&amp;"/"&amp;Sheet1!C30</f>
        <v>184/2018</v>
      </c>
      <c r="C40" s="1" t="str">
        <f>Sheet1!D30&amp;" "&amp;Sheet1!E30</f>
        <v>Luka Jovanović</v>
      </c>
      <c r="D40" s="1">
        <f>Sheet1!G30</f>
        <v>0</v>
      </c>
      <c r="E40" s="1">
        <f>Sheet1!I30</f>
        <v>0</v>
      </c>
      <c r="F40" s="1">
        <f>Sheet1!F30</f>
        <v>0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0</v>
      </c>
      <c r="O40" s="4"/>
      <c r="P40" s="4">
        <f>Sheet1!Q30</f>
        <v>0</v>
      </c>
      <c r="Q40" s="4">
        <f>Sheet1!R30</f>
        <v>0</v>
      </c>
      <c r="R40" s="4" t="str">
        <f>Sheet1!S30</f>
        <v>F</v>
      </c>
      <c r="S40" s="25"/>
    </row>
    <row r="41" spans="1:19" ht="15">
      <c r="A41" s="1">
        <f>Sheet1!A31</f>
        <v>29</v>
      </c>
      <c r="B41" s="1" t="str">
        <f>Sheet1!B31&amp;"/"&amp;Sheet1!C31</f>
        <v>187/2018</v>
      </c>
      <c r="C41" s="1" t="str">
        <f>Sheet1!D31&amp;" "&amp;Sheet1!E31</f>
        <v>Milovan Pavićević</v>
      </c>
      <c r="D41" s="1">
        <f>Sheet1!G31</f>
        <v>0</v>
      </c>
      <c r="E41" s="1">
        <f>Sheet1!I31</f>
        <v>0</v>
      </c>
      <c r="F41" s="1">
        <f>Sheet1!F31</f>
        <v>0</v>
      </c>
      <c r="G41" s="1">
        <f>Sheet1!H31</f>
        <v>17</v>
      </c>
      <c r="H41" s="1"/>
      <c r="I41" s="4"/>
      <c r="J41" s="4"/>
      <c r="K41" s="4"/>
      <c r="L41" s="4"/>
      <c r="M41" s="4"/>
      <c r="N41" s="4">
        <f>Sheet1!M31</f>
        <v>11.5</v>
      </c>
      <c r="O41" s="4"/>
      <c r="P41" s="4">
        <f>Sheet1!Q31</f>
        <v>0</v>
      </c>
      <c r="Q41" s="4">
        <f>Sheet1!R31</f>
        <v>28.5</v>
      </c>
      <c r="R41" s="4" t="str">
        <f>Sheet1!S31</f>
        <v>F</v>
      </c>
      <c r="S41" s="25"/>
    </row>
    <row r="42" spans="1:19" ht="15">
      <c r="A42" s="1">
        <f>Sheet1!A32</f>
        <v>30</v>
      </c>
      <c r="B42" s="1" t="str">
        <f>Sheet1!B32&amp;"/"&amp;Sheet1!C32</f>
        <v>199/2018</v>
      </c>
      <c r="C42" s="1" t="str">
        <f>Sheet1!D32&amp;" "&amp;Sheet1!E32</f>
        <v>Mihailo Mijatović</v>
      </c>
      <c r="D42" s="1">
        <f>Sheet1!G32</f>
        <v>0</v>
      </c>
      <c r="E42" s="1">
        <f>Sheet1!I32</f>
        <v>0</v>
      </c>
      <c r="F42" s="1">
        <f>Sheet1!F32</f>
        <v>0</v>
      </c>
      <c r="G42" s="1">
        <f>Sheet1!H32</f>
        <v>25</v>
      </c>
      <c r="H42" s="1"/>
      <c r="I42" s="4"/>
      <c r="J42" s="4"/>
      <c r="K42" s="4"/>
      <c r="L42" s="4"/>
      <c r="M42" s="4"/>
      <c r="N42" s="4">
        <f>Sheet1!M32</f>
        <v>14</v>
      </c>
      <c r="O42" s="4"/>
      <c r="P42" s="4">
        <f>Sheet1!Q32</f>
        <v>0</v>
      </c>
      <c r="Q42" s="4">
        <f>Sheet1!R32</f>
        <v>39</v>
      </c>
      <c r="R42" s="4" t="str">
        <f>Sheet1!S32</f>
        <v>F</v>
      </c>
      <c r="S42" s="25"/>
    </row>
    <row r="43" spans="1:19" ht="15">
      <c r="A43" s="1">
        <f>Sheet1!A33</f>
        <v>31</v>
      </c>
      <c r="B43" s="1" t="str">
        <f>Sheet1!B33&amp;"/"&amp;Sheet1!C33</f>
        <v>202/2018</v>
      </c>
      <c r="C43" s="1" t="str">
        <f>Sheet1!D33&amp;" "&amp;Sheet1!E33</f>
        <v>Nataša Marjanović</v>
      </c>
      <c r="D43" s="1">
        <f>Sheet1!G33</f>
        <v>0</v>
      </c>
      <c r="E43" s="1">
        <f>Sheet1!I33</f>
        <v>0</v>
      </c>
      <c r="F43" s="1">
        <f>Sheet1!F33</f>
        <v>0</v>
      </c>
      <c r="G43" s="1">
        <f>Sheet1!H33</f>
        <v>18.5</v>
      </c>
      <c r="H43" s="1"/>
      <c r="I43" s="4"/>
      <c r="J43" s="4"/>
      <c r="K43" s="4"/>
      <c r="L43" s="4"/>
      <c r="M43" s="4"/>
      <c r="N43" s="4">
        <f>Sheet1!M33</f>
        <v>19.5</v>
      </c>
      <c r="O43" s="4"/>
      <c r="P43" s="4">
        <f>Sheet1!Q33</f>
        <v>0</v>
      </c>
      <c r="Q43" s="4">
        <f>Sheet1!R33</f>
        <v>38</v>
      </c>
      <c r="R43" s="4" t="str">
        <f>Sheet1!S33</f>
        <v>F</v>
      </c>
      <c r="S43" s="25"/>
    </row>
    <row r="44" spans="1:19" ht="15">
      <c r="A44" s="1">
        <f>Sheet1!A34</f>
        <v>32</v>
      </c>
      <c r="B44" s="1" t="str">
        <f>Sheet1!B34&amp;"/"&amp;Sheet1!C34</f>
        <v>203/2018</v>
      </c>
      <c r="C44" s="1" t="str">
        <f>Sheet1!D34&amp;" "&amp;Sheet1!E34</f>
        <v>Goran Popović</v>
      </c>
      <c r="D44" s="1">
        <f>Sheet1!G34</f>
        <v>0</v>
      </c>
      <c r="E44" s="1">
        <f>Sheet1!I34</f>
        <v>0</v>
      </c>
      <c r="F44" s="1">
        <f>Sheet1!F34</f>
        <v>0</v>
      </c>
      <c r="G44" s="1">
        <f>Sheet1!H34</f>
        <v>23.5</v>
      </c>
      <c r="H44" s="1"/>
      <c r="I44" s="4"/>
      <c r="J44" s="4"/>
      <c r="K44" s="4"/>
      <c r="L44" s="4"/>
      <c r="M44" s="4"/>
      <c r="N44" s="4">
        <f>Sheet1!M34</f>
        <v>8</v>
      </c>
      <c r="O44" s="4"/>
      <c r="P44" s="4">
        <f>Sheet1!Q34</f>
        <v>0</v>
      </c>
      <c r="Q44" s="4">
        <f>Sheet1!R34</f>
        <v>31.5</v>
      </c>
      <c r="R44" s="4" t="str">
        <f>Sheet1!S34</f>
        <v>F</v>
      </c>
      <c r="S44" s="25"/>
    </row>
    <row r="45" spans="1:19" ht="15">
      <c r="A45" s="1">
        <f>Sheet1!A35</f>
        <v>33</v>
      </c>
      <c r="B45" s="1" t="str">
        <f>Sheet1!B35&amp;"/"&amp;Sheet1!C35</f>
        <v>205/2018</v>
      </c>
      <c r="C45" s="1" t="str">
        <f>Sheet1!D35&amp;" "&amp;Sheet1!E35</f>
        <v>Marko Stanojkovski</v>
      </c>
      <c r="D45" s="1">
        <f>Sheet1!G35</f>
        <v>0</v>
      </c>
      <c r="E45" s="1">
        <f>Sheet1!I35</f>
        <v>0</v>
      </c>
      <c r="F45" s="1">
        <f>Sheet1!F35</f>
        <v>0</v>
      </c>
      <c r="G45" s="1">
        <f>Sheet1!H35</f>
        <v>21</v>
      </c>
      <c r="H45" s="1"/>
      <c r="I45" s="4"/>
      <c r="J45" s="4"/>
      <c r="K45" s="4"/>
      <c r="L45" s="4"/>
      <c r="M45" s="4"/>
      <c r="N45" s="4">
        <f>Sheet1!M35</f>
        <v>39.5</v>
      </c>
      <c r="O45" s="4"/>
      <c r="P45" s="4">
        <f>Sheet1!Q35</f>
        <v>0</v>
      </c>
      <c r="Q45" s="4">
        <f>Sheet1!R35</f>
        <v>60.5</v>
      </c>
      <c r="R45" s="4" t="str">
        <f>Sheet1!S35</f>
        <v>D</v>
      </c>
      <c r="S45" s="25"/>
    </row>
    <row r="46" spans="1:19" ht="15">
      <c r="A46" s="1">
        <f>Sheet1!A36</f>
        <v>34</v>
      </c>
      <c r="B46" s="1" t="str">
        <f>Sheet1!B36&amp;"/"&amp;Sheet1!C36</f>
        <v>209/2018</v>
      </c>
      <c r="C46" s="1" t="str">
        <f>Sheet1!D36&amp;" "&amp;Sheet1!E36</f>
        <v>Milena Đukanović</v>
      </c>
      <c r="D46" s="1">
        <f>Sheet1!G36</f>
        <v>0</v>
      </c>
      <c r="E46" s="1">
        <f>Sheet1!I36</f>
        <v>0</v>
      </c>
      <c r="F46" s="1">
        <f>Sheet1!F36</f>
        <v>0</v>
      </c>
      <c r="G46" s="1">
        <f>Sheet1!H36</f>
        <v>16.5</v>
      </c>
      <c r="H46" s="1"/>
      <c r="I46" s="4"/>
      <c r="J46" s="4"/>
      <c r="K46" s="4"/>
      <c r="L46" s="4"/>
      <c r="M46" s="4"/>
      <c r="N46" s="4">
        <f>Sheet1!M36</f>
        <v>15</v>
      </c>
      <c r="O46" s="4"/>
      <c r="P46" s="4">
        <f>Sheet1!Q36</f>
        <v>0</v>
      </c>
      <c r="Q46" s="4">
        <f>Sheet1!R36</f>
        <v>31.5</v>
      </c>
      <c r="R46" s="4" t="str">
        <f>Sheet1!S36</f>
        <v>F</v>
      </c>
      <c r="S46" s="25"/>
    </row>
    <row r="47" spans="1:19" ht="15">
      <c r="A47" s="1">
        <f>Sheet1!A37</f>
        <v>35</v>
      </c>
      <c r="B47" s="1" t="str">
        <f>Sheet1!B37&amp;"/"&amp;Sheet1!C37</f>
        <v>141/2017</v>
      </c>
      <c r="C47" s="1" t="str">
        <f>Sheet1!D37&amp;" "&amp;Sheet1!E37</f>
        <v>Milica Bogićević</v>
      </c>
      <c r="D47" s="1">
        <f>Sheet1!G37</f>
        <v>0</v>
      </c>
      <c r="E47" s="1">
        <f>Sheet1!I37</f>
        <v>0</v>
      </c>
      <c r="F47" s="1">
        <f>Sheet1!F37</f>
        <v>0</v>
      </c>
      <c r="G47" s="1">
        <f>Sheet1!H37</f>
        <v>25</v>
      </c>
      <c r="H47" s="1"/>
      <c r="I47" s="4"/>
      <c r="J47" s="4"/>
      <c r="K47" s="4"/>
      <c r="L47" s="4"/>
      <c r="M47" s="4"/>
      <c r="N47" s="4">
        <f>Sheet1!M37</f>
        <v>35.5</v>
      </c>
      <c r="O47" s="4"/>
      <c r="P47" s="4">
        <f>Sheet1!Q37</f>
        <v>0</v>
      </c>
      <c r="Q47" s="4">
        <f>Sheet1!R37</f>
        <v>60.5</v>
      </c>
      <c r="R47" s="4" t="str">
        <f>Sheet1!S37</f>
        <v>D</v>
      </c>
      <c r="S47" s="25"/>
    </row>
    <row r="48" spans="1:19" ht="15">
      <c r="A48" s="1">
        <f>Sheet1!A38</f>
        <v>36</v>
      </c>
      <c r="B48" s="1" t="str">
        <f>Sheet1!B38&amp;"/"&amp;Sheet1!C38</f>
        <v>144/2017</v>
      </c>
      <c r="C48" s="1" t="str">
        <f>Sheet1!D38&amp;" "&amp;Sheet1!E38</f>
        <v>Teodora Šekularac</v>
      </c>
      <c r="D48" s="1">
        <f>Sheet1!G38</f>
        <v>0</v>
      </c>
      <c r="E48" s="1">
        <f>Sheet1!I38</f>
        <v>0</v>
      </c>
      <c r="F48" s="1">
        <f>Sheet1!F38</f>
        <v>0</v>
      </c>
      <c r="G48" s="1">
        <f>Sheet1!H38</f>
        <v>25</v>
      </c>
      <c r="H48" s="1"/>
      <c r="I48" s="4"/>
      <c r="J48" s="4"/>
      <c r="K48" s="4"/>
      <c r="L48" s="4"/>
      <c r="M48" s="4"/>
      <c r="N48" s="4">
        <f>Sheet1!M38</f>
        <v>23</v>
      </c>
      <c r="O48" s="4"/>
      <c r="P48" s="4">
        <f>Sheet1!Q38</f>
        <v>0</v>
      </c>
      <c r="Q48" s="4">
        <f>Sheet1!R38</f>
        <v>48</v>
      </c>
      <c r="R48" s="4" t="str">
        <f>Sheet1!S38</f>
        <v>F</v>
      </c>
      <c r="S48" s="25"/>
    </row>
    <row r="49" spans="1:19" ht="15">
      <c r="A49" s="1">
        <f>Sheet1!A39</f>
        <v>37</v>
      </c>
      <c r="B49" s="1" t="str">
        <f>Sheet1!B39&amp;"/"&amp;Sheet1!C39</f>
        <v>158/2017</v>
      </c>
      <c r="C49" s="1" t="str">
        <f>Sheet1!D39&amp;" "&amp;Sheet1!E39</f>
        <v>Milica Nikolić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0</v>
      </c>
      <c r="O49" s="4"/>
      <c r="P49" s="4">
        <f>Sheet1!Q39</f>
        <v>0</v>
      </c>
      <c r="Q49" s="4">
        <f>Sheet1!R39</f>
        <v>0</v>
      </c>
      <c r="R49" s="4" t="str">
        <f>Sheet1!S39</f>
        <v>F</v>
      </c>
      <c r="S49" s="25"/>
    </row>
    <row r="50" spans="1:19" ht="15">
      <c r="A50" s="1">
        <f>Sheet1!A40</f>
        <v>38</v>
      </c>
      <c r="B50" s="1" t="str">
        <f>Sheet1!B40&amp;"/"&amp;Sheet1!C40</f>
        <v>160/2017</v>
      </c>
      <c r="C50" s="1" t="str">
        <f>Sheet1!D40&amp;" "&amp;Sheet1!E40</f>
        <v>Radovan Ćipranić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25</v>
      </c>
      <c r="H50" s="1"/>
      <c r="I50" s="4"/>
      <c r="J50" s="4"/>
      <c r="K50" s="4"/>
      <c r="L50" s="4"/>
      <c r="M50" s="4"/>
      <c r="N50" s="4">
        <f>Sheet1!M40</f>
        <v>9</v>
      </c>
      <c r="O50" s="4"/>
      <c r="P50" s="4">
        <f>Sheet1!Q40</f>
        <v>0</v>
      </c>
      <c r="Q50" s="4">
        <f>Sheet1!R40</f>
        <v>34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162/2017</v>
      </c>
      <c r="C51" s="1" t="str">
        <f>Sheet1!D41&amp;" "&amp;Sheet1!E41</f>
        <v>Maja Kovačević</v>
      </c>
      <c r="D51" s="1">
        <f>Sheet1!G41</f>
        <v>0</v>
      </c>
      <c r="E51" s="1">
        <f>Sheet1!I41</f>
        <v>0</v>
      </c>
      <c r="F51" s="1">
        <f>Sheet1!F41</f>
        <v>0</v>
      </c>
      <c r="G51" s="1">
        <f>Sheet1!H41</f>
        <v>20.5</v>
      </c>
      <c r="H51" s="1"/>
      <c r="I51" s="4"/>
      <c r="J51" s="4"/>
      <c r="K51" s="4"/>
      <c r="L51" s="4"/>
      <c r="M51" s="4"/>
      <c r="N51" s="4">
        <f>Sheet1!M41</f>
        <v>2</v>
      </c>
      <c r="O51" s="4"/>
      <c r="P51" s="4">
        <f>Sheet1!Q41</f>
        <v>0</v>
      </c>
      <c r="Q51" s="4">
        <f>Sheet1!R41</f>
        <v>22.5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169/2017</v>
      </c>
      <c r="C52" s="1" t="str">
        <f>Sheet1!D42&amp;" "&amp;Sheet1!E42</f>
        <v>Elma Šabotić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15.5</v>
      </c>
      <c r="H52" s="1"/>
      <c r="I52" s="4"/>
      <c r="J52" s="4"/>
      <c r="K52" s="4"/>
      <c r="L52" s="4"/>
      <c r="M52" s="4"/>
      <c r="N52" s="4">
        <f>Sheet1!M42</f>
        <v>2.5</v>
      </c>
      <c r="O52" s="4"/>
      <c r="P52" s="4">
        <f>Sheet1!Q42</f>
        <v>0</v>
      </c>
      <c r="Q52" s="4">
        <f>Sheet1!R42</f>
        <v>18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176/2017</v>
      </c>
      <c r="C53" s="1" t="str">
        <f>Sheet1!D43&amp;" "&amp;Sheet1!E43</f>
        <v>Aleksandra Lukačević</v>
      </c>
      <c r="D53" s="1">
        <f>Sheet1!G43</f>
        <v>0</v>
      </c>
      <c r="E53" s="1">
        <f>Sheet1!I43</f>
        <v>0</v>
      </c>
      <c r="F53" s="1">
        <f>Sheet1!F43</f>
        <v>0</v>
      </c>
      <c r="G53" s="1">
        <f>Sheet1!H43</f>
        <v>25</v>
      </c>
      <c r="H53" s="1"/>
      <c r="I53" s="4"/>
      <c r="J53" s="4"/>
      <c r="K53" s="4"/>
      <c r="L53" s="4"/>
      <c r="M53" s="4"/>
      <c r="N53" s="4">
        <f>Sheet1!M43</f>
        <v>13</v>
      </c>
      <c r="O53" s="4"/>
      <c r="P53" s="4">
        <f>Sheet1!Q43</f>
        <v>0</v>
      </c>
      <c r="Q53" s="4">
        <f>Sheet1!R43</f>
        <v>38</v>
      </c>
      <c r="R53" s="4" t="str">
        <f>Sheet1!S43</f>
        <v>F</v>
      </c>
      <c r="S53" s="25"/>
    </row>
    <row r="54" spans="1:19" ht="15">
      <c r="A54" s="1">
        <f>Sheet1!A44</f>
        <v>42</v>
      </c>
      <c r="B54" s="1" t="str">
        <f>Sheet1!B44&amp;"/"&amp;Sheet1!C44</f>
        <v>179/2017</v>
      </c>
      <c r="C54" s="1" t="str">
        <f>Sheet1!D44&amp;" "&amp;Sheet1!E44</f>
        <v>Nikola Lađić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6</v>
      </c>
      <c r="H54" s="1"/>
      <c r="I54" s="4"/>
      <c r="J54" s="4"/>
      <c r="K54" s="4"/>
      <c r="L54" s="4"/>
      <c r="M54" s="4"/>
      <c r="N54" s="4">
        <f>Sheet1!M44</f>
        <v>0</v>
      </c>
      <c r="O54" s="4"/>
      <c r="P54" s="4">
        <f>Sheet1!Q44</f>
        <v>0</v>
      </c>
      <c r="Q54" s="4">
        <f>Sheet1!R44</f>
        <v>6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180/2017</v>
      </c>
      <c r="C55" s="1" t="str">
        <f>Sheet1!D45&amp;" "&amp;Sheet1!E45</f>
        <v>Natalija Perović</v>
      </c>
      <c r="D55" s="1">
        <f>Sheet1!G45</f>
        <v>0</v>
      </c>
      <c r="E55" s="1">
        <f>Sheet1!I45</f>
        <v>0</v>
      </c>
      <c r="F55" s="1">
        <f>Sheet1!F45</f>
        <v>0</v>
      </c>
      <c r="G55" s="1">
        <f>Sheet1!H45</f>
        <v>18.5</v>
      </c>
      <c r="H55" s="1"/>
      <c r="I55" s="4"/>
      <c r="J55" s="4"/>
      <c r="K55" s="4"/>
      <c r="L55" s="4"/>
      <c r="M55" s="4"/>
      <c r="N55" s="4">
        <f>Sheet1!M45</f>
        <v>37</v>
      </c>
      <c r="O55" s="4"/>
      <c r="P55" s="4">
        <f>Sheet1!Q45</f>
        <v>0</v>
      </c>
      <c r="Q55" s="4">
        <f>Sheet1!R45</f>
        <v>55.5</v>
      </c>
      <c r="R55" s="4" t="str">
        <f>Sheet1!S45</f>
        <v>E</v>
      </c>
      <c r="S55" s="25"/>
    </row>
    <row r="56" spans="1:19" ht="15">
      <c r="A56" s="1">
        <f>Sheet1!A46</f>
        <v>44</v>
      </c>
      <c r="B56" s="1" t="str">
        <f>Sheet1!B46&amp;"/"&amp;Sheet1!C46</f>
        <v>181/2017</v>
      </c>
      <c r="C56" s="1" t="str">
        <f>Sheet1!D46&amp;" "&amp;Sheet1!E46</f>
        <v>Katarina Rešetar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0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188/2017</v>
      </c>
      <c r="C57" s="1" t="str">
        <f>Sheet1!D47&amp;" "&amp;Sheet1!E47</f>
        <v>Boško Kekić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12</v>
      </c>
      <c r="H57" s="1"/>
      <c r="I57" s="4"/>
      <c r="J57" s="4"/>
      <c r="K57" s="4"/>
      <c r="L57" s="4"/>
      <c r="M57" s="4"/>
      <c r="N57" s="4">
        <f>Sheet1!M47</f>
        <v>2.5</v>
      </c>
      <c r="O57" s="4"/>
      <c r="P57" s="4">
        <f>Sheet1!Q47</f>
        <v>0</v>
      </c>
      <c r="Q57" s="4">
        <f>Sheet1!R47</f>
        <v>14.5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191/2017</v>
      </c>
      <c r="C58" s="1" t="str">
        <f>Sheet1!D48&amp;" "&amp;Sheet1!E48</f>
        <v>Slađana Đurišić</v>
      </c>
      <c r="D58" s="1">
        <f>Sheet1!G48</f>
        <v>0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0</v>
      </c>
      <c r="O58" s="4"/>
      <c r="P58" s="4">
        <f>Sheet1!Q48</f>
        <v>0</v>
      </c>
      <c r="Q58" s="4">
        <f>Sheet1!R48</f>
        <v>0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200/2017</v>
      </c>
      <c r="C59" s="1" t="str">
        <f>Sheet1!D49&amp;" "&amp;Sheet1!E49</f>
        <v>Jovana Despotović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0</v>
      </c>
      <c r="O59" s="4"/>
      <c r="P59" s="4">
        <f>Sheet1!Q49</f>
        <v>0</v>
      </c>
      <c r="Q59" s="4">
        <f>Sheet1!R49</f>
        <v>0</v>
      </c>
      <c r="R59" s="4" t="str">
        <f>Sheet1!S49</f>
        <v>F</v>
      </c>
      <c r="S59" s="25"/>
    </row>
    <row r="60" spans="1:19" ht="15">
      <c r="A60" s="1">
        <f>Sheet1!A50</f>
        <v>48</v>
      </c>
      <c r="B60" s="1" t="str">
        <f>Sheet1!B50&amp;"/"&amp;Sheet1!C50</f>
        <v>200/2017</v>
      </c>
      <c r="C60" s="1" t="str">
        <f>Sheet1!D50&amp;" "&amp;Sheet1!E50</f>
        <v>Jovana Despotović</v>
      </c>
      <c r="D60" s="1">
        <f>Sheet1!G50</f>
        <v>0</v>
      </c>
      <c r="E60" s="1">
        <f>Sheet1!I50</f>
        <v>0</v>
      </c>
      <c r="F60" s="1">
        <f>Sheet1!F50</f>
        <v>0</v>
      </c>
      <c r="G60" s="1">
        <f>Sheet1!H50</f>
        <v>25</v>
      </c>
      <c r="H60" s="1"/>
      <c r="I60" s="4"/>
      <c r="J60" s="4"/>
      <c r="K60" s="4"/>
      <c r="L60" s="4"/>
      <c r="M60" s="4"/>
      <c r="N60" s="4">
        <f>Sheet1!M50</f>
        <v>11</v>
      </c>
      <c r="O60" s="4"/>
      <c r="P60" s="4">
        <f>Sheet1!Q50</f>
        <v>0</v>
      </c>
      <c r="Q60" s="4">
        <f>Sheet1!R50</f>
        <v>36</v>
      </c>
      <c r="R60" s="4" t="str">
        <f>Sheet1!S50</f>
        <v>F</v>
      </c>
      <c r="S60" s="25"/>
    </row>
    <row r="61" spans="1:19" ht="15">
      <c r="A61" s="1">
        <f>Sheet1!A51</f>
        <v>49</v>
      </c>
      <c r="B61" s="1" t="str">
        <f>Sheet1!B51&amp;"/"&amp;Sheet1!C51</f>
        <v>205/2017</v>
      </c>
      <c r="C61" s="1" t="str">
        <f>Sheet1!D51&amp;" "&amp;Sheet1!E51</f>
        <v>Ana Peruničić</v>
      </c>
      <c r="D61" s="1">
        <f>Sheet1!G51</f>
        <v>0</v>
      </c>
      <c r="E61" s="1">
        <f>Sheet1!I51</f>
        <v>0</v>
      </c>
      <c r="F61" s="1">
        <f>Sheet1!F51</f>
        <v>0</v>
      </c>
      <c r="G61" s="1">
        <f>Sheet1!H51</f>
        <v>25.5</v>
      </c>
      <c r="H61" s="1"/>
      <c r="I61" s="4"/>
      <c r="J61" s="4"/>
      <c r="K61" s="4"/>
      <c r="L61" s="4"/>
      <c r="M61" s="4"/>
      <c r="N61" s="4">
        <f>Sheet1!M51</f>
        <v>0</v>
      </c>
      <c r="O61" s="4"/>
      <c r="P61" s="4">
        <f>Sheet1!Q51</f>
        <v>0</v>
      </c>
      <c r="Q61" s="4">
        <f>Sheet1!R51</f>
        <v>25.5</v>
      </c>
      <c r="R61" s="4" t="str">
        <f>Sheet1!S51</f>
        <v>F</v>
      </c>
      <c r="S61" s="25"/>
    </row>
    <row r="62" spans="1:19" ht="15">
      <c r="A62" s="1">
        <f>Sheet1!A52</f>
        <v>50</v>
      </c>
      <c r="B62" s="1" t="str">
        <f>Sheet1!B52&amp;"/"&amp;Sheet1!C52</f>
        <v>163/2016</v>
      </c>
      <c r="C62" s="1" t="str">
        <f>Sheet1!D52&amp;" "&amp;Sheet1!E52</f>
        <v>Katarina Potpara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23.5</v>
      </c>
      <c r="H62" s="1"/>
      <c r="I62" s="4"/>
      <c r="J62" s="4"/>
      <c r="K62" s="4"/>
      <c r="L62" s="4"/>
      <c r="M62" s="4"/>
      <c r="N62" s="4">
        <f>Sheet1!M52</f>
        <v>0</v>
      </c>
      <c r="O62" s="4"/>
      <c r="P62" s="4">
        <f>Sheet1!Q52</f>
        <v>0</v>
      </c>
      <c r="Q62" s="4">
        <f>Sheet1!R52</f>
        <v>23.5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172/2016</v>
      </c>
      <c r="C63" s="1" t="str">
        <f>Sheet1!D53&amp;" "&amp;Sheet1!E53</f>
        <v>Momčilo Mitrović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177/2016</v>
      </c>
      <c r="C64" s="1" t="str">
        <f>Sheet1!D54&amp;" "&amp;Sheet1!E54</f>
        <v>Anica Joksović</v>
      </c>
      <c r="D64" s="1">
        <f>Sheet1!G54</f>
        <v>0</v>
      </c>
      <c r="E64" s="1">
        <f>Sheet1!I54</f>
        <v>0</v>
      </c>
      <c r="F64" s="1">
        <f>Sheet1!F54</f>
        <v>0</v>
      </c>
      <c r="G64" s="1">
        <f>Sheet1!H54</f>
        <v>15</v>
      </c>
      <c r="H64" s="1"/>
      <c r="I64" s="4"/>
      <c r="J64" s="4"/>
      <c r="K64" s="4"/>
      <c r="L64" s="4"/>
      <c r="M64" s="4"/>
      <c r="N64" s="4">
        <f>Sheet1!M54</f>
        <v>17</v>
      </c>
      <c r="O64" s="4"/>
      <c r="P64" s="4">
        <f>Sheet1!Q54</f>
        <v>0</v>
      </c>
      <c r="Q64" s="4">
        <f>Sheet1!R54</f>
        <v>32</v>
      </c>
      <c r="R64" s="4" t="str">
        <f>Sheet1!S54</f>
        <v>F</v>
      </c>
      <c r="S64" s="25"/>
    </row>
    <row r="65" spans="1:19" ht="15">
      <c r="A65" s="1">
        <f>Sheet1!A55</f>
        <v>53</v>
      </c>
      <c r="B65" s="1" t="str">
        <f>Sheet1!B55&amp;"/"&amp;Sheet1!C55</f>
        <v>182/2016</v>
      </c>
      <c r="C65" s="1" t="str">
        <f>Sheet1!D55&amp;" "&amp;Sheet1!E55</f>
        <v>Edin Šabanović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10</v>
      </c>
      <c r="H65" s="1"/>
      <c r="I65" s="4"/>
      <c r="J65" s="4"/>
      <c r="K65" s="4"/>
      <c r="L65" s="4"/>
      <c r="M65" s="4"/>
      <c r="N65" s="4">
        <f>Sheet1!M55</f>
        <v>0</v>
      </c>
      <c r="O65" s="4"/>
      <c r="P65" s="4">
        <f>Sheet1!Q55</f>
        <v>0</v>
      </c>
      <c r="Q65" s="4">
        <f>Sheet1!R55</f>
        <v>10</v>
      </c>
      <c r="R65" s="4" t="str">
        <f>Sheet1!S55</f>
        <v>F</v>
      </c>
      <c r="S65" s="25"/>
    </row>
    <row r="66" spans="1:19" ht="15">
      <c r="A66" s="1">
        <f>Sheet1!A56</f>
        <v>54</v>
      </c>
      <c r="B66" s="1" t="str">
        <f>Sheet1!B56&amp;"/"&amp;Sheet1!C56</f>
        <v>193/2016</v>
      </c>
      <c r="C66" s="1" t="str">
        <f>Sheet1!D56&amp;" "&amp;Sheet1!E56</f>
        <v>Gordana Perović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22.5</v>
      </c>
      <c r="H66" s="1"/>
      <c r="I66" s="4"/>
      <c r="J66" s="4"/>
      <c r="K66" s="4"/>
      <c r="L66" s="4"/>
      <c r="M66" s="4"/>
      <c r="N66" s="4">
        <f>Sheet1!M56</f>
        <v>15.5</v>
      </c>
      <c r="O66" s="4"/>
      <c r="P66" s="4">
        <f>Sheet1!Q56</f>
        <v>0</v>
      </c>
      <c r="Q66" s="4">
        <f>Sheet1!R56</f>
        <v>38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191/2015</v>
      </c>
      <c r="C67" s="1" t="str">
        <f>Sheet1!D57&amp;" "&amp;Sheet1!E57</f>
        <v>Stefan Damjanović</v>
      </c>
      <c r="D67" s="1">
        <f>Sheet1!G57</f>
        <v>0</v>
      </c>
      <c r="E67" s="1">
        <f>Sheet1!I57</f>
        <v>0</v>
      </c>
      <c r="F67" s="1">
        <f>Sheet1!F57</f>
        <v>0</v>
      </c>
      <c r="G67" s="1">
        <f>Sheet1!H57</f>
        <v>19.5</v>
      </c>
      <c r="H67" s="1"/>
      <c r="I67" s="4"/>
      <c r="J67" s="4"/>
      <c r="K67" s="4"/>
      <c r="L67" s="4"/>
      <c r="M67" s="4"/>
      <c r="N67" s="4">
        <f>Sheet1!M57</f>
        <v>20.5</v>
      </c>
      <c r="O67" s="4"/>
      <c r="P67" s="4">
        <f>Sheet1!Q57</f>
        <v>0</v>
      </c>
      <c r="Q67" s="4">
        <f>Sheet1!R57</f>
        <v>40</v>
      </c>
      <c r="R67" s="4" t="str">
        <f>Sheet1!S57</f>
        <v>F</v>
      </c>
      <c r="S67" s="25"/>
    </row>
    <row r="68" spans="1:19" ht="15">
      <c r="A68" s="1">
        <f>Sheet1!A58</f>
        <v>56</v>
      </c>
      <c r="B68" s="1" t="str">
        <f>Sheet1!B58&amp;"/"&amp;Sheet1!C58</f>
        <v>199/2015</v>
      </c>
      <c r="C68" s="1" t="str">
        <f>Sheet1!D58&amp;" "&amp;Sheet1!E58</f>
        <v>Jovana Vukčević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0</v>
      </c>
      <c r="O68" s="4"/>
      <c r="P68" s="4">
        <f>Sheet1!Q58</f>
        <v>0</v>
      </c>
      <c r="Q68" s="4">
        <f>Sheet1!R58</f>
        <v>0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209/2011</v>
      </c>
      <c r="C69" s="1" t="str">
        <f>Sheet1!D59&amp;" "&amp;Sheet1!E59</f>
        <v>Ivana Filipović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0</v>
      </c>
      <c r="O69" s="4"/>
      <c r="P69" s="4">
        <f>Sheet1!Q59</f>
        <v>0</v>
      </c>
      <c r="Q69" s="4">
        <f>Sheet1!R59</f>
        <v>0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142/2009</v>
      </c>
      <c r="C70" s="1" t="str">
        <f>Sheet1!D60&amp;" "&amp;Sheet1!E60</f>
        <v>Mladen Durutović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0</v>
      </c>
      <c r="O70" s="4"/>
      <c r="P70" s="4">
        <f>Sheet1!Q60</f>
        <v>0</v>
      </c>
      <c r="Q70" s="4">
        <f>Sheet1!R60</f>
        <v>0</v>
      </c>
      <c r="R70" s="4" t="str">
        <f>Sheet1!S60</f>
        <v>F</v>
      </c>
      <c r="S70" s="25"/>
    </row>
    <row r="71" spans="1:19" ht="15">
      <c r="A71" s="1">
        <f>Sheet1!A61</f>
        <v>59</v>
      </c>
      <c r="B71" s="1" t="str">
        <f>Sheet1!B61&amp;"/"&amp;Sheet1!C61</f>
        <v>192/2016</v>
      </c>
      <c r="C71" s="1" t="str">
        <f>Sheet1!D61&amp;" "&amp;Sheet1!E61</f>
        <v>Milica  Janković</v>
      </c>
      <c r="D71" s="1">
        <f>Sheet1!G61</f>
        <v>0</v>
      </c>
      <c r="E71" s="1">
        <f>Sheet1!I61</f>
        <v>0</v>
      </c>
      <c r="F71" s="1">
        <f>Sheet1!F61</f>
        <v>0</v>
      </c>
      <c r="G71" s="1">
        <f>Sheet1!H61</f>
        <v>15.5</v>
      </c>
      <c r="H71" s="1"/>
      <c r="I71" s="4"/>
      <c r="J71" s="4"/>
      <c r="K71" s="4"/>
      <c r="L71" s="4"/>
      <c r="M71" s="4"/>
      <c r="N71" s="4">
        <f>Sheet1!M61</f>
        <v>5</v>
      </c>
      <c r="O71" s="4"/>
      <c r="P71" s="4">
        <f>Sheet1!Q61</f>
        <v>0</v>
      </c>
      <c r="Q71" s="4">
        <f>Sheet1!R61</f>
        <v>20.5</v>
      </c>
      <c r="R71" s="4" t="str">
        <f>Sheet1!S61</f>
        <v>F</v>
      </c>
      <c r="S71" s="25"/>
    </row>
    <row r="72" spans="1:19" ht="15">
      <c r="A72" s="1">
        <f>Sheet1!A62</f>
        <v>60</v>
      </c>
      <c r="B72" s="1" t="str">
        <f>Sheet1!B62&amp;"/"&amp;Sheet1!C62</f>
        <v>199/2016</v>
      </c>
      <c r="C72" s="1" t="str">
        <f>Sheet1!D62&amp;" "&amp;Sheet1!E62</f>
        <v>Ivana  Tučević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16</v>
      </c>
      <c r="H72" s="1"/>
      <c r="I72" s="4"/>
      <c r="J72" s="4"/>
      <c r="K72" s="4"/>
      <c r="L72" s="4"/>
      <c r="M72" s="4"/>
      <c r="N72" s="4">
        <f>Sheet1!M62</f>
        <v>20.5</v>
      </c>
      <c r="O72" s="4"/>
      <c r="P72" s="4">
        <f>Sheet1!Q62</f>
        <v>0</v>
      </c>
      <c r="Q72" s="4">
        <f>Sheet1!R62</f>
        <v>36.5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167/2014</v>
      </c>
      <c r="C73" s="1" t="str">
        <f>Sheet1!D63&amp;" "&amp;Sheet1!E63</f>
        <v>Sara Ivanović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12</v>
      </c>
      <c r="H73" s="1"/>
      <c r="I73" s="4"/>
      <c r="J73" s="4"/>
      <c r="K73" s="4"/>
      <c r="L73" s="4"/>
      <c r="M73" s="4"/>
      <c r="N73" s="4">
        <f>Sheet1!M63</f>
        <v>18.5</v>
      </c>
      <c r="O73" s="4"/>
      <c r="P73" s="4">
        <f>Sheet1!Q63</f>
        <v>0</v>
      </c>
      <c r="Q73" s="4">
        <f>Sheet1!R63</f>
        <v>30.5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189/2016</v>
      </c>
      <c r="C74" s="1" t="str">
        <f>Sheet1!E64</f>
        <v>Živković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25</v>
      </c>
      <c r="H74" s="1"/>
      <c r="I74" s="4"/>
      <c r="J74" s="4"/>
      <c r="K74" s="4"/>
      <c r="L74" s="4"/>
      <c r="M74" s="4"/>
      <c r="N74" s="4">
        <f>Sheet1!M64</f>
        <v>20.5</v>
      </c>
      <c r="O74" s="4"/>
      <c r="P74" s="4">
        <f>Sheet1!Q64</f>
        <v>0</v>
      </c>
      <c r="Q74" s="4">
        <f>Sheet1!R64</f>
        <v>45.5</v>
      </c>
      <c r="R74" s="4" t="str">
        <f>Sheet1!S64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63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Milica</cp:lastModifiedBy>
  <cp:lastPrinted>2014-06-25T14:00:05Z</cp:lastPrinted>
  <dcterms:created xsi:type="dcterms:W3CDTF">2011-10-03T13:17:30Z</dcterms:created>
  <dcterms:modified xsi:type="dcterms:W3CDTF">2020-01-11T19:31:26Z</dcterms:modified>
  <cp:category/>
  <cp:version/>
  <cp:contentType/>
  <cp:contentStatus/>
</cp:coreProperties>
</file>